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_競技会\20221218_足立フレンドリーマラソン兼足立ロードレース\"/>
    </mc:Choice>
  </mc:AlternateContent>
  <xr:revisionPtr revIDLastSave="0" documentId="13_ncr:1_{7738E144-E77F-40C6-A202-AB4265A26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注意事項" sheetId="5" r:id="rId1"/>
    <sheet name="申込用紙" sheetId="4" r:id="rId2"/>
  </sheets>
  <definedNames>
    <definedName name="_xlnm._FilterDatabase" localSheetId="1" hidden="1">申込用紙!$B$1:$R$20</definedName>
    <definedName name="_xlnm.Print_Area" localSheetId="1">申込用紙!$A$1:$S$30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4" l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6" i="4"/>
  <c r="U27" i="4"/>
  <c r="U26" i="4"/>
  <c r="U31" i="5"/>
  <c r="U30" i="5"/>
  <c r="U29" i="5"/>
  <c r="U28" i="5"/>
  <c r="U27" i="5"/>
  <c r="U26" i="5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F18" i="5"/>
  <c r="F16" i="5"/>
  <c r="E17" i="5"/>
  <c r="E18" i="5"/>
  <c r="E16" i="5"/>
  <c r="F17" i="5"/>
  <c r="U32" i="5" l="1"/>
  <c r="U29" i="4"/>
  <c r="U28" i="4"/>
  <c r="K22" i="4" l="1"/>
  <c r="L22" i="4"/>
  <c r="M22" i="4"/>
  <c r="N22" i="4"/>
  <c r="O22" i="4"/>
  <c r="P22" i="4"/>
  <c r="Q22" i="4"/>
  <c r="R22" i="4"/>
  <c r="S22" i="4"/>
  <c r="T22" i="4"/>
  <c r="U22" i="4"/>
  <c r="V22" i="4"/>
  <c r="W22" i="4"/>
  <c r="U25" i="4" l="1"/>
  <c r="U24" i="4"/>
  <c r="F20" i="4"/>
  <c r="F18" i="4"/>
  <c r="F19" i="4"/>
  <c r="E9" i="4"/>
  <c r="E6" i="4"/>
  <c r="E13" i="4"/>
  <c r="F11" i="4"/>
  <c r="F14" i="4"/>
  <c r="F8" i="4"/>
  <c r="E10" i="4"/>
  <c r="E17" i="4"/>
  <c r="E7" i="4"/>
  <c r="E14" i="4"/>
  <c r="F13" i="4"/>
  <c r="F7" i="4"/>
  <c r="E15" i="4"/>
  <c r="F12" i="4"/>
  <c r="E8" i="4"/>
  <c r="F16" i="4"/>
  <c r="E12" i="4"/>
  <c r="E11" i="4"/>
  <c r="F15" i="4"/>
  <c r="E18" i="4"/>
  <c r="F17" i="4"/>
  <c r="F6" i="4"/>
  <c r="E19" i="4"/>
  <c r="F9" i="4"/>
  <c r="E20" i="4"/>
  <c r="F10" i="4"/>
  <c r="E16" i="4"/>
  <c r="U30" i="4" l="1"/>
</calcChain>
</file>

<file path=xl/sharedStrings.xml><?xml version="1.0" encoding="utf-8"?>
<sst xmlns="http://schemas.openxmlformats.org/spreadsheetml/2006/main" count="125" uniqueCount="69">
  <si>
    <t>姓</t>
    <rPh sb="0" eb="1">
      <t>セイ</t>
    </rPh>
    <phoneticPr fontId="2"/>
  </si>
  <si>
    <t>名</t>
    <rPh sb="0" eb="1">
      <t>メイ</t>
    </rPh>
    <phoneticPr fontId="2"/>
  </si>
  <si>
    <t>ﾌﾘｶﾞﾅ（姓）</t>
    <rPh sb="6" eb="7">
      <t>セイ</t>
    </rPh>
    <phoneticPr fontId="2"/>
  </si>
  <si>
    <t>ﾌﾘｶﾞﾅ（名）</t>
    <rPh sb="6" eb="7">
      <t>メイ</t>
    </rPh>
    <phoneticPr fontId="2"/>
  </si>
  <si>
    <t>団体名</t>
    <rPh sb="0" eb="3">
      <t>ダンタイメイ</t>
    </rPh>
    <phoneticPr fontId="2"/>
  </si>
  <si>
    <t>代表者氏名</t>
    <rPh sb="0" eb="3">
      <t>ダイヒョウシャ</t>
    </rPh>
    <rPh sb="3" eb="5">
      <t>シメイ</t>
    </rPh>
    <phoneticPr fontId="2"/>
  </si>
  <si>
    <t>連絡責任者</t>
    <rPh sb="0" eb="2">
      <t>レンラク</t>
    </rPh>
    <rPh sb="2" eb="5">
      <t>セキニンシャ</t>
    </rPh>
    <phoneticPr fontId="2"/>
  </si>
  <si>
    <t>住所</t>
    <rPh sb="0" eb="2">
      <t>ジュウショ</t>
    </rPh>
    <phoneticPr fontId="2"/>
  </si>
  <si>
    <t>E-mail</t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</si>
  <si>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2"/>
  </si>
  <si>
    <t>学年/年齢</t>
    <rPh sb="0" eb="2">
      <t>ガクネン</t>
    </rPh>
    <rPh sb="3" eb="5">
      <t>ネンレイ</t>
    </rPh>
    <phoneticPr fontId="2"/>
  </si>
  <si>
    <t>性別</t>
    <rPh sb="0" eb="2">
      <t>セイベツ</t>
    </rPh>
    <phoneticPr fontId="6"/>
  </si>
  <si>
    <t>男</t>
  </si>
  <si>
    <t>○</t>
  </si>
  <si>
    <t>種目</t>
    <rPh sb="0" eb="2">
      <t>シュモク</t>
    </rPh>
    <phoneticPr fontId="6"/>
  </si>
  <si>
    <t>円</t>
    <rPh sb="0" eb="1">
      <t>エン</t>
    </rPh>
    <phoneticPr fontId="6"/>
  </si>
  <si>
    <t>〒</t>
    <phoneticPr fontId="6"/>
  </si>
  <si>
    <t>その後、entry_adachirk@yahoo.co.jp　までこのファイルを添付して送信してください。</t>
    <rPh sb="2" eb="3">
      <t>ゴ</t>
    </rPh>
    <rPh sb="40" eb="42">
      <t>テンプ</t>
    </rPh>
    <rPh sb="44" eb="46">
      <t>ソウシン</t>
    </rPh>
    <phoneticPr fontId="2"/>
  </si>
  <si>
    <t>電話</t>
    <phoneticPr fontId="6"/>
  </si>
  <si>
    <t>※住所等は正確にお願いします。</t>
    <rPh sb="1" eb="3">
      <t>ジュウショ</t>
    </rPh>
    <rPh sb="3" eb="4">
      <t>トウ</t>
    </rPh>
    <rPh sb="5" eb="7">
      <t>セイカク</t>
    </rPh>
    <rPh sb="9" eb="10">
      <t>ネガ</t>
    </rPh>
    <phoneticPr fontId="2"/>
  </si>
  <si>
    <t>※住所等は正確にお願いします。</t>
    <rPh sb="1" eb="3">
      <t>ジュウショ</t>
    </rPh>
    <rPh sb="3" eb="4">
      <t>トウ</t>
    </rPh>
    <rPh sb="5" eb="7">
      <t>セイカク</t>
    </rPh>
    <rPh sb="9" eb="10">
      <t>ネガ</t>
    </rPh>
    <phoneticPr fontId="6"/>
  </si>
  <si>
    <t>高校</t>
    <rPh sb="0" eb="2">
      <t>コウコウ</t>
    </rPh>
    <phoneticPr fontId="6"/>
  </si>
  <si>
    <t>一般・壮年</t>
    <rPh sb="0" eb="2">
      <t>イッパン</t>
    </rPh>
    <rPh sb="3" eb="5">
      <t>ソウネン</t>
    </rPh>
    <phoneticPr fontId="6"/>
  </si>
  <si>
    <t>所属略称</t>
    <rPh sb="0" eb="2">
      <t>ショゾク</t>
    </rPh>
    <rPh sb="2" eb="4">
      <t>リャクショウ</t>
    </rPh>
    <phoneticPr fontId="2"/>
  </si>
  <si>
    <t>小学
3・4年　　(２ｋｍ)</t>
    <rPh sb="0" eb="2">
      <t>ショウガク</t>
    </rPh>
    <rPh sb="6" eb="7">
      <t>ネン</t>
    </rPh>
    <phoneticPr fontId="2"/>
  </si>
  <si>
    <t>小学
5・6年　　(２ｋｍ)</t>
    <rPh sb="0" eb="2">
      <t>ショウガク</t>
    </rPh>
    <rPh sb="6" eb="7">
      <t>ネン</t>
    </rPh>
    <phoneticPr fontId="2"/>
  </si>
  <si>
    <t>高校
(５ｋｍ)</t>
    <rPh sb="0" eb="2">
      <t>コウコウ</t>
    </rPh>
    <phoneticPr fontId="2"/>
  </si>
  <si>
    <t>一般
(５ｋｍ)</t>
    <rPh sb="0" eb="2">
      <t>イッパン</t>
    </rPh>
    <phoneticPr fontId="2"/>
  </si>
  <si>
    <t>高2</t>
  </si>
  <si>
    <t>№</t>
    <phoneticPr fontId="6"/>
  </si>
  <si>
    <t>壮年の部は年齢必須（大会当日基準）</t>
    <rPh sb="0" eb="2">
      <t>ソウネン</t>
    </rPh>
    <rPh sb="3" eb="4">
      <t>ブ</t>
    </rPh>
    <rPh sb="5" eb="7">
      <t>ネンレイ</t>
    </rPh>
    <rPh sb="7" eb="9">
      <t>ヒッス</t>
    </rPh>
    <rPh sb="10" eb="12">
      <t>タイカイ</t>
    </rPh>
    <rPh sb="12" eb="14">
      <t>トウジツ</t>
    </rPh>
    <rPh sb="14" eb="16">
      <t>キジュン</t>
    </rPh>
    <phoneticPr fontId="6"/>
  </si>
  <si>
    <t>　　　年　　　月　　　日</t>
    <rPh sb="3" eb="4">
      <t>ネン</t>
    </rPh>
    <rPh sb="7" eb="8">
      <t>ツキ</t>
    </rPh>
    <rPh sb="11" eb="12">
      <t>ヒ</t>
    </rPh>
    <phoneticPr fontId="6"/>
  </si>
  <si>
    <t>所属団体正式名</t>
    <rPh sb="0" eb="2">
      <t>ショゾク</t>
    </rPh>
    <rPh sb="2" eb="4">
      <t>ダンタイ</t>
    </rPh>
    <rPh sb="4" eb="7">
      <t>セイシキメイ</t>
    </rPh>
    <phoneticPr fontId="2"/>
  </si>
  <si>
    <t>参加区分</t>
    <rPh sb="0" eb="2">
      <t>サンカ</t>
    </rPh>
    <rPh sb="2" eb="4">
      <t>クブン</t>
    </rPh>
    <phoneticPr fontId="6"/>
  </si>
  <si>
    <t>足立陸協登録</t>
  </si>
  <si>
    <t>※行を増やす場合は、最終行より前の行全体をコピーし、「コピーしたセルの挿入」をして下さい。</t>
    <rPh sb="1" eb="2">
      <t>ギョウ</t>
    </rPh>
    <rPh sb="3" eb="4">
      <t>フ</t>
    </rPh>
    <rPh sb="6" eb="8">
      <t>バアイ</t>
    </rPh>
    <rPh sb="10" eb="13">
      <t>サイシュウギョウ</t>
    </rPh>
    <rPh sb="15" eb="16">
      <t>マエ</t>
    </rPh>
    <rPh sb="17" eb="18">
      <t>ギョウ</t>
    </rPh>
    <rPh sb="18" eb="20">
      <t>ゼンタイ</t>
    </rPh>
    <rPh sb="35" eb="37">
      <t>ソウニュウ</t>
    </rPh>
    <rPh sb="41" eb="42">
      <t>クダ</t>
    </rPh>
    <phoneticPr fontId="17"/>
  </si>
  <si>
    <t>小学・中学</t>
    <rPh sb="0" eb="2">
      <t>ショウガク</t>
    </rPh>
    <rPh sb="3" eb="5">
      <t>チュウガク</t>
    </rPh>
    <phoneticPr fontId="6"/>
  </si>
  <si>
    <t>区外</t>
    <rPh sb="0" eb="2">
      <t>クガイ</t>
    </rPh>
    <phoneticPr fontId="6"/>
  </si>
  <si>
    <t>一般・壮年足立陸協登録</t>
    <rPh sb="0" eb="2">
      <t>イッパン</t>
    </rPh>
    <rPh sb="3" eb="5">
      <t>ソウネン</t>
    </rPh>
    <rPh sb="5" eb="9">
      <t>アダチリクキョウ</t>
    </rPh>
    <rPh sb="9" eb="11">
      <t>トウロク</t>
    </rPh>
    <phoneticPr fontId="6"/>
  </si>
  <si>
    <t>申込期日</t>
    <rPh sb="0" eb="2">
      <t>モウシコ</t>
    </rPh>
    <rPh sb="2" eb="4">
      <t>キジツ</t>
    </rPh>
    <phoneticPr fontId="6"/>
  </si>
  <si>
    <t>申込種目数</t>
    <rPh sb="0" eb="2">
      <t>モウシコ</t>
    </rPh>
    <rPh sb="2" eb="4">
      <t>シュモク</t>
    </rPh>
    <rPh sb="4" eb="5">
      <t>スウ</t>
    </rPh>
    <phoneticPr fontId="6"/>
  </si>
  <si>
    <t>申込金額</t>
    <rPh sb="0" eb="2">
      <t>モウシコ</t>
    </rPh>
    <rPh sb="2" eb="4">
      <t>キンガク</t>
    </rPh>
    <phoneticPr fontId="6"/>
  </si>
  <si>
    <t>区内(在住)</t>
  </si>
  <si>
    <t>申し込み先をご確認ください。</t>
    <rPh sb="0" eb="1">
      <t>モウ</t>
    </rPh>
    <rPh sb="2" eb="3">
      <t>コ</t>
    </rPh>
    <rPh sb="4" eb="5">
      <t>サキ</t>
    </rPh>
    <rPh sb="7" eb="9">
      <t>カクニン</t>
    </rPh>
    <phoneticPr fontId="2"/>
  </si>
  <si>
    <t>※このファイルの「申込用紙」Sheetに必要事項を記入後、一旦所属名（略称）をつけて保存してください。</t>
    <rPh sb="9" eb="13">
      <t>モウシコミヨウシ</t>
    </rPh>
    <rPh sb="31" eb="33">
      <t>ショゾク</t>
    </rPh>
    <rPh sb="33" eb="34">
      <t>メイ</t>
    </rPh>
    <rPh sb="35" eb="37">
      <t>リャクショウ</t>
    </rPh>
    <phoneticPr fontId="2"/>
  </si>
  <si>
    <t>出場申込票</t>
    <rPh sb="0" eb="2">
      <t>シュツジョウ</t>
    </rPh>
    <rPh sb="2" eb="4">
      <t>モウシコ</t>
    </rPh>
    <rPh sb="4" eb="5">
      <t>ヒョウ</t>
    </rPh>
    <phoneticPr fontId="2"/>
  </si>
  <si>
    <t>足立</t>
    <rPh sb="0" eb="2">
      <t>アダチ</t>
    </rPh>
    <phoneticPr fontId="6"/>
  </si>
  <si>
    <t>花子</t>
    <rPh sb="0" eb="2">
      <t>ハナコ</t>
    </rPh>
    <phoneticPr fontId="6"/>
  </si>
  <si>
    <t>太郎</t>
    <rPh sb="0" eb="2">
      <t>タロウ</t>
    </rPh>
    <phoneticPr fontId="6"/>
  </si>
  <si>
    <t>東京</t>
    <rPh sb="0" eb="2">
      <t>トウキョウ</t>
    </rPh>
    <phoneticPr fontId="6"/>
  </si>
  <si>
    <t>女</t>
  </si>
  <si>
    <t>都足立高</t>
    <rPh sb="0" eb="1">
      <t>ト</t>
    </rPh>
    <rPh sb="1" eb="3">
      <t>アダチ</t>
    </rPh>
    <rPh sb="3" eb="4">
      <t>タカ</t>
    </rPh>
    <phoneticPr fontId="6"/>
  </si>
  <si>
    <t>足立区陸協</t>
    <rPh sb="0" eb="5">
      <t>アダチクリクキョウ</t>
    </rPh>
    <phoneticPr fontId="6"/>
  </si>
  <si>
    <t>※「エントリーを受け付けました」のメールが届くまで</t>
    <rPh sb="8" eb="9">
      <t>ウ</t>
    </rPh>
    <rPh sb="10" eb="11">
      <t>ツ</t>
    </rPh>
    <rPh sb="21" eb="22">
      <t>トド</t>
    </rPh>
    <phoneticPr fontId="6"/>
  </si>
  <si>
    <t>　　入金しないでください。</t>
    <phoneticPr fontId="6"/>
  </si>
  <si>
    <t>№は記入しないでください。</t>
    <rPh sb="2" eb="4">
      <t>キニュウ</t>
    </rPh>
    <phoneticPr fontId="6"/>
  </si>
  <si>
    <t>出場種目の欄に〇印を入力（選択）してください。</t>
    <rPh sb="0" eb="2">
      <t>シュツジョウ</t>
    </rPh>
    <rPh sb="2" eb="4">
      <t>シュモク</t>
    </rPh>
    <rPh sb="5" eb="6">
      <t>ラン</t>
    </rPh>
    <rPh sb="8" eb="9">
      <t>ジルシ</t>
    </rPh>
    <rPh sb="10" eb="12">
      <t>ニュウリョク</t>
    </rPh>
    <rPh sb="13" eb="15">
      <t>センタク</t>
    </rPh>
    <phoneticPr fontId="6"/>
  </si>
  <si>
    <r>
      <t xml:space="preserve">壮年女
</t>
    </r>
    <r>
      <rPr>
        <sz val="8.5"/>
        <rFont val="ＭＳ Ｐゴシック"/>
        <family val="3"/>
        <charset val="128"/>
      </rPr>
      <t>35歳以上</t>
    </r>
    <r>
      <rPr>
        <sz val="9"/>
        <rFont val="ＭＳ Ｐゴシック"/>
        <family val="3"/>
        <charset val="128"/>
      </rPr>
      <t xml:space="preserve">
(５ｋｍ)</t>
    </r>
    <rPh sb="0" eb="2">
      <t>ソウネン</t>
    </rPh>
    <rPh sb="2" eb="3">
      <t>オンナ</t>
    </rPh>
    <rPh sb="6" eb="7">
      <t>サイ</t>
    </rPh>
    <rPh sb="7" eb="9">
      <t>イジョウ</t>
    </rPh>
    <phoneticPr fontId="2"/>
  </si>
  <si>
    <r>
      <t xml:space="preserve">壮年女
</t>
    </r>
    <r>
      <rPr>
        <sz val="8.5"/>
        <rFont val="ＭＳ Ｐゴシック"/>
        <family val="3"/>
        <charset val="128"/>
      </rPr>
      <t>51歳以上</t>
    </r>
    <r>
      <rPr>
        <sz val="9"/>
        <rFont val="ＭＳ Ｐゴシック"/>
        <family val="3"/>
        <charset val="128"/>
      </rPr>
      <t xml:space="preserve">
(５ｋｍ)</t>
    </r>
    <rPh sb="0" eb="2">
      <t>ソウネン</t>
    </rPh>
    <rPh sb="2" eb="3">
      <t>オンナ</t>
    </rPh>
    <rPh sb="6" eb="9">
      <t>サイイジョウ</t>
    </rPh>
    <phoneticPr fontId="2"/>
  </si>
  <si>
    <r>
      <t xml:space="preserve">壮年
</t>
    </r>
    <r>
      <rPr>
        <sz val="8.5"/>
        <rFont val="ＭＳ Ｐゴシック"/>
        <family val="3"/>
        <charset val="128"/>
      </rPr>
      <t>41歳以上</t>
    </r>
    <r>
      <rPr>
        <sz val="9"/>
        <rFont val="ＭＳ Ｐゴシック"/>
        <family val="3"/>
        <charset val="128"/>
      </rPr>
      <t xml:space="preserve">
(５ｋｍ)</t>
    </r>
    <rPh sb="0" eb="2">
      <t>ソウネン</t>
    </rPh>
    <rPh sb="5" eb="8">
      <t>サイイジョウ</t>
    </rPh>
    <phoneticPr fontId="2"/>
  </si>
  <si>
    <r>
      <t xml:space="preserve">壮年
</t>
    </r>
    <r>
      <rPr>
        <sz val="8.5"/>
        <rFont val="ＭＳ Ｐゴシック"/>
        <family val="3"/>
        <charset val="128"/>
      </rPr>
      <t>51歳以上</t>
    </r>
    <r>
      <rPr>
        <sz val="9"/>
        <rFont val="ＭＳ Ｐゴシック"/>
        <family val="3"/>
        <charset val="128"/>
      </rPr>
      <t xml:space="preserve">
(５ｋｍ)</t>
    </r>
    <rPh sb="0" eb="2">
      <t>ソウネン</t>
    </rPh>
    <rPh sb="5" eb="8">
      <t>サイイジョウ</t>
    </rPh>
    <phoneticPr fontId="2"/>
  </si>
  <si>
    <t>中男
2・3年
(３ｋｍ)</t>
    <rPh sb="0" eb="1">
      <t>チュウ</t>
    </rPh>
    <rPh sb="1" eb="2">
      <t>ダン</t>
    </rPh>
    <rPh sb="6" eb="7">
      <t>ネン</t>
    </rPh>
    <phoneticPr fontId="2"/>
  </si>
  <si>
    <t>中男
１年
(３ｋｍ)</t>
    <rPh sb="0" eb="1">
      <t>チュウ</t>
    </rPh>
    <rPh sb="1" eb="2">
      <t>ダン</t>
    </rPh>
    <rPh sb="4" eb="5">
      <t>ネン</t>
    </rPh>
    <phoneticPr fontId="2"/>
  </si>
  <si>
    <t>中女
2・3年
(２ｋｍ)</t>
    <rPh sb="0" eb="1">
      <t>チュウ</t>
    </rPh>
    <rPh sb="1" eb="2">
      <t>ジョ</t>
    </rPh>
    <rPh sb="6" eb="7">
      <t>ネン</t>
    </rPh>
    <phoneticPr fontId="2"/>
  </si>
  <si>
    <t>中女
１年
(２ｋｍ)</t>
    <rPh sb="0" eb="1">
      <t>チュウ</t>
    </rPh>
    <rPh sb="1" eb="2">
      <t>ジョ</t>
    </rPh>
    <rPh sb="4" eb="5">
      <t>ネン</t>
    </rPh>
    <phoneticPr fontId="2"/>
  </si>
  <si>
    <t>第70回足立区民ロードレース大会</t>
    <rPh sb="6" eb="7">
      <t>ク</t>
    </rPh>
    <rPh sb="7" eb="8">
      <t>ミン</t>
    </rPh>
    <rPh sb="14" eb="16">
      <t>タイカイ</t>
    </rPh>
    <phoneticPr fontId="6"/>
  </si>
  <si>
    <t>申し込み期間（区内）：　11月8日(火)～11月11日(金)</t>
    <rPh sb="0" eb="1">
      <t>モウ</t>
    </rPh>
    <rPh sb="2" eb="3">
      <t>コ</t>
    </rPh>
    <rPh sb="4" eb="6">
      <t>キカン</t>
    </rPh>
    <rPh sb="7" eb="9">
      <t>クナイ</t>
    </rPh>
    <rPh sb="14" eb="15">
      <t>ガツ</t>
    </rPh>
    <rPh sb="16" eb="17">
      <t>ヒ</t>
    </rPh>
    <rPh sb="18" eb="19">
      <t>カ</t>
    </rPh>
    <rPh sb="23" eb="24">
      <t>ガツ</t>
    </rPh>
    <rPh sb="26" eb="27">
      <t>ヒ</t>
    </rPh>
    <rPh sb="28" eb="29">
      <t>キン</t>
    </rPh>
    <phoneticPr fontId="2"/>
  </si>
  <si>
    <t>申し込み期間（区外）：　11月15日(火)～11月18日(金)</t>
    <rPh sb="0" eb="1">
      <t>モウ</t>
    </rPh>
    <rPh sb="2" eb="3">
      <t>コ</t>
    </rPh>
    <rPh sb="4" eb="6">
      <t>キカン</t>
    </rPh>
    <rPh sb="7" eb="9">
      <t>クガイ</t>
    </rPh>
    <rPh sb="29" eb="30">
      <t>キン</t>
    </rPh>
    <phoneticPr fontId="2"/>
  </si>
  <si>
    <t>小学
1・2年　　(２ｋｍ)</t>
    <rPh sb="0" eb="2">
      <t>ショウガク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</si>
</sst>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63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.5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1" xfId="3" applyBorder="1">
      <alignment vertical="center"/>
    </xf>
    <xf numFmtId="0" fontId="1" fillId="0" borderId="2" xfId="3" applyBorder="1">
      <alignment vertical="center"/>
    </xf>
    <xf numFmtId="0" fontId="1" fillId="0" borderId="3" xfId="3" applyBorder="1">
      <alignment vertical="center"/>
    </xf>
    <xf numFmtId="0" fontId="1" fillId="0" borderId="0" xfId="3" applyAlignment="1">
      <alignment horizontal="left" vertical="center"/>
    </xf>
    <xf numFmtId="0" fontId="1" fillId="0" borderId="0" xfId="3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1" fillId="3" borderId="3" xfId="3" applyFill="1" applyBorder="1">
      <alignment vertical="center"/>
    </xf>
    <xf numFmtId="0" fontId="1" fillId="3" borderId="2" xfId="3" applyFill="1" applyBorder="1">
      <alignment vertical="center"/>
    </xf>
    <xf numFmtId="0" fontId="3" fillId="0" borderId="0" xfId="3" applyFont="1" applyAlignment="1">
      <alignment vertical="center"/>
    </xf>
    <xf numFmtId="0" fontId="1" fillId="0" borderId="0" xfId="3" applyAlignment="1">
      <alignment vertical="center"/>
    </xf>
    <xf numFmtId="0" fontId="5" fillId="0" borderId="0" xfId="3" applyFont="1">
      <alignment vertical="center"/>
    </xf>
    <xf numFmtId="0" fontId="1" fillId="0" borderId="0" xfId="3">
      <alignment vertical="center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9" fillId="0" borderId="0" xfId="3" applyFont="1" applyFill="1">
      <alignment vertical="center"/>
    </xf>
    <xf numFmtId="0" fontId="3" fillId="0" borderId="0" xfId="3" applyFont="1">
      <alignment vertical="center"/>
    </xf>
    <xf numFmtId="0" fontId="1" fillId="0" borderId="0" xfId="3" applyFill="1" applyBorder="1" applyAlignment="1">
      <alignment horizontal="center" vertical="center"/>
    </xf>
    <xf numFmtId="0" fontId="1" fillId="0" borderId="0" xfId="3" applyFill="1" applyBorder="1" applyAlignment="1">
      <alignment vertical="center"/>
    </xf>
    <xf numFmtId="0" fontId="1" fillId="0" borderId="2" xfId="3" applyFont="1" applyBorder="1">
      <alignment vertical="center"/>
    </xf>
    <xf numFmtId="0" fontId="1" fillId="0" borderId="3" xfId="3" applyFont="1" applyBorder="1">
      <alignment vertical="center"/>
    </xf>
    <xf numFmtId="0" fontId="0" fillId="0" borderId="0" xfId="0" applyAlignment="1">
      <alignment horizontal="center" vertical="center"/>
    </xf>
    <xf numFmtId="0" fontId="1" fillId="2" borderId="1" xfId="3" applyFont="1" applyFill="1" applyBorder="1" applyAlignment="1">
      <alignment horizontal="center" vertical="center" shrinkToFit="1"/>
    </xf>
    <xf numFmtId="0" fontId="1" fillId="0" borderId="0" xfId="3" applyBorder="1" applyAlignment="1">
      <alignment horizontal="center" vertical="center"/>
    </xf>
    <xf numFmtId="0" fontId="1" fillId="0" borderId="0" xfId="3" applyNumberFormat="1" applyFont="1" applyBorder="1">
      <alignment vertical="center"/>
    </xf>
    <xf numFmtId="0" fontId="3" fillId="0" borderId="0" xfId="3" applyFont="1" applyAlignment="1">
      <alignment horizontal="center" vertical="center"/>
    </xf>
    <xf numFmtId="0" fontId="1" fillId="0" borderId="0" xfId="3" applyFo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3" applyFont="1" applyAlignment="1">
      <alignment horizontal="left" vertical="center"/>
    </xf>
    <xf numFmtId="0" fontId="5" fillId="0" borderId="0" xfId="3" applyFont="1" applyAlignment="1">
      <alignment vertical="center" shrinkToFit="1"/>
    </xf>
    <xf numFmtId="0" fontId="1" fillId="0" borderId="0" xfId="3" applyAlignment="1">
      <alignment vertical="center" shrinkToFit="1"/>
    </xf>
    <xf numFmtId="0" fontId="8" fillId="0" borderId="0" xfId="3" applyFont="1" applyAlignment="1">
      <alignment vertical="center" shrinkToFit="1"/>
    </xf>
    <xf numFmtId="0" fontId="1" fillId="2" borderId="3" xfId="3" applyFill="1" applyBorder="1" applyAlignment="1">
      <alignment horizontal="center" vertical="center" shrinkToFit="1"/>
    </xf>
    <xf numFmtId="0" fontId="1" fillId="2" borderId="2" xfId="3" applyFill="1" applyBorder="1" applyAlignment="1">
      <alignment horizontal="center" vertical="center" shrinkToFit="1"/>
    </xf>
    <xf numFmtId="0" fontId="1" fillId="0" borderId="0" xfId="3" applyBorder="1">
      <alignment vertical="center"/>
    </xf>
    <xf numFmtId="0" fontId="1" fillId="0" borderId="0" xfId="3" applyFill="1" applyBorder="1">
      <alignment vertical="center"/>
    </xf>
    <xf numFmtId="49" fontId="1" fillId="0" borderId="3" xfId="3" applyNumberFormat="1" applyBorder="1" applyAlignment="1">
      <alignment horizontal="center" vertical="center"/>
    </xf>
    <xf numFmtId="49" fontId="1" fillId="0" borderId="2" xfId="3" applyNumberFormat="1" applyBorder="1" applyAlignment="1">
      <alignment horizontal="center" vertical="center"/>
    </xf>
    <xf numFmtId="49" fontId="1" fillId="0" borderId="6" xfId="3" applyNumberFormat="1" applyBorder="1" applyAlignment="1">
      <alignment horizontal="center" vertical="center"/>
    </xf>
    <xf numFmtId="49" fontId="1" fillId="0" borderId="5" xfId="3" applyNumberFormat="1" applyBorder="1" applyAlignment="1">
      <alignment horizontal="center" vertical="center"/>
    </xf>
    <xf numFmtId="49" fontId="1" fillId="0" borderId="7" xfId="3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16" fillId="0" borderId="0" xfId="0" applyFont="1" applyAlignment="1">
      <alignment vertical="top"/>
    </xf>
    <xf numFmtId="0" fontId="1" fillId="7" borderId="1" xfId="3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18" fillId="0" borderId="2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1" fillId="9" borderId="0" xfId="3" applyNumberFormat="1" applyFont="1" applyFill="1" applyBorder="1">
      <alignment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38" fontId="14" fillId="0" borderId="0" xfId="2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9" fillId="0" borderId="0" xfId="3" applyFont="1" applyAlignment="1">
      <alignment horizontal="left" vertical="center"/>
    </xf>
    <xf numFmtId="0" fontId="19" fillId="0" borderId="0" xfId="3" applyFont="1">
      <alignment vertical="center"/>
    </xf>
    <xf numFmtId="0" fontId="20" fillId="0" borderId="0" xfId="3" applyFont="1">
      <alignment vertical="center"/>
    </xf>
    <xf numFmtId="0" fontId="20" fillId="0" borderId="0" xfId="3" applyFont="1" applyAlignment="1">
      <alignment vertical="center"/>
    </xf>
    <xf numFmtId="0" fontId="1" fillId="0" borderId="1" xfId="3" applyBorder="1" applyAlignment="1">
      <alignment horizontal="center" vertical="center"/>
    </xf>
    <xf numFmtId="0" fontId="4" fillId="0" borderId="1" xfId="1" applyBorder="1" applyAlignment="1" applyProtection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3" fillId="5" borderId="14" xfId="3" applyFont="1" applyFill="1" applyBorder="1" applyAlignment="1">
      <alignment horizontal="center" vertical="center" wrapText="1"/>
    </xf>
    <xf numFmtId="0" fontId="13" fillId="5" borderId="15" xfId="3" applyFont="1" applyFill="1" applyBorder="1" applyAlignment="1">
      <alignment horizontal="center" vertical="center" wrapText="1"/>
    </xf>
    <xf numFmtId="0" fontId="13" fillId="5" borderId="16" xfId="3" applyFont="1" applyFill="1" applyBorder="1" applyAlignment="1">
      <alignment horizontal="center" vertical="center" wrapText="1"/>
    </xf>
    <xf numFmtId="0" fontId="13" fillId="6" borderId="10" xfId="3" applyFont="1" applyFill="1" applyBorder="1" applyAlignment="1">
      <alignment horizontal="center" vertical="center" wrapText="1"/>
    </xf>
    <xf numFmtId="0" fontId="13" fillId="6" borderId="20" xfId="3" applyFont="1" applyFill="1" applyBorder="1" applyAlignment="1">
      <alignment horizontal="center" vertical="center" wrapText="1"/>
    </xf>
    <xf numFmtId="0" fontId="13" fillId="6" borderId="8" xfId="3" applyFont="1" applyFill="1" applyBorder="1" applyAlignment="1">
      <alignment horizontal="center" vertical="center" wrapText="1"/>
    </xf>
    <xf numFmtId="0" fontId="13" fillId="5" borderId="9" xfId="3" applyFont="1" applyFill="1" applyBorder="1" applyAlignment="1">
      <alignment horizontal="center" vertical="center" wrapText="1"/>
    </xf>
    <xf numFmtId="0" fontId="13" fillId="5" borderId="12" xfId="3" applyFont="1" applyFill="1" applyBorder="1" applyAlignment="1">
      <alignment horizontal="center" vertical="center" wrapText="1"/>
    </xf>
    <xf numFmtId="0" fontId="13" fillId="5" borderId="13" xfId="3" applyFont="1" applyFill="1" applyBorder="1" applyAlignment="1">
      <alignment horizontal="center" vertical="center" wrapText="1"/>
    </xf>
    <xf numFmtId="0" fontId="13" fillId="6" borderId="17" xfId="3" applyFont="1" applyFill="1" applyBorder="1" applyAlignment="1">
      <alignment horizontal="center" vertical="center" wrapText="1"/>
    </xf>
    <xf numFmtId="0" fontId="13" fillId="6" borderId="18" xfId="3" applyFont="1" applyFill="1" applyBorder="1" applyAlignment="1">
      <alignment horizontal="center" vertical="center" wrapText="1"/>
    </xf>
    <xf numFmtId="0" fontId="13" fillId="6" borderId="19" xfId="3" applyFont="1" applyFill="1" applyBorder="1" applyAlignment="1">
      <alignment horizontal="center" vertical="center" wrapText="1"/>
    </xf>
    <xf numFmtId="0" fontId="13" fillId="4" borderId="14" xfId="3" applyFont="1" applyFill="1" applyBorder="1" applyAlignment="1">
      <alignment horizontal="center" vertical="center" wrapText="1"/>
    </xf>
    <xf numFmtId="0" fontId="13" fillId="4" borderId="15" xfId="3" applyFont="1" applyFill="1" applyBorder="1" applyAlignment="1">
      <alignment horizontal="center" vertical="center" wrapText="1"/>
    </xf>
    <xf numFmtId="0" fontId="13" fillId="4" borderId="16" xfId="3" applyFont="1" applyFill="1" applyBorder="1" applyAlignment="1">
      <alignment horizontal="center" vertical="center" wrapText="1"/>
    </xf>
    <xf numFmtId="0" fontId="13" fillId="4" borderId="32" xfId="3" applyFont="1" applyFill="1" applyBorder="1" applyAlignment="1">
      <alignment horizontal="center" vertical="center" wrapText="1"/>
    </xf>
    <xf numFmtId="0" fontId="13" fillId="4" borderId="33" xfId="3" applyFont="1" applyFill="1" applyBorder="1" applyAlignment="1">
      <alignment horizontal="center" vertical="center" wrapText="1"/>
    </xf>
    <xf numFmtId="0" fontId="13" fillId="4" borderId="34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3" fillId="7" borderId="6" xfId="3" applyFont="1" applyFill="1" applyBorder="1" applyAlignment="1">
      <alignment horizontal="center" vertical="center" wrapText="1"/>
    </xf>
    <xf numFmtId="0" fontId="13" fillId="10" borderId="6" xfId="3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" fillId="0" borderId="14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3" fillId="11" borderId="6" xfId="3" applyFont="1" applyFill="1" applyBorder="1" applyAlignment="1">
      <alignment horizontal="center" vertical="center" wrapText="1"/>
    </xf>
    <xf numFmtId="0" fontId="13" fillId="11" borderId="2" xfId="3" applyFont="1" applyFill="1" applyBorder="1" applyAlignment="1">
      <alignment horizontal="center" vertical="center" wrapText="1"/>
    </xf>
    <xf numFmtId="0" fontId="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3" borderId="6" xfId="3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" fillId="0" borderId="3" xfId="3" applyFont="1" applyBorder="1" applyAlignment="1">
      <alignment vertical="center"/>
    </xf>
    <xf numFmtId="0" fontId="1" fillId="0" borderId="5" xfId="3" applyFont="1" applyBorder="1" applyAlignment="1">
      <alignment vertical="center"/>
    </xf>
    <xf numFmtId="0" fontId="1" fillId="0" borderId="4" xfId="3" applyFont="1" applyBorder="1" applyAlignment="1">
      <alignment vertical="center"/>
    </xf>
    <xf numFmtId="38" fontId="14" fillId="9" borderId="21" xfId="2" applyFont="1" applyFill="1" applyBorder="1" applyAlignment="1">
      <alignment horizontal="center" vertical="center"/>
    </xf>
    <xf numFmtId="38" fontId="14" fillId="9" borderId="11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5" fillId="8" borderId="23" xfId="3" applyNumberFormat="1" applyFont="1" applyFill="1" applyBorder="1" applyAlignment="1">
      <alignment horizontal="center" vertical="center"/>
    </xf>
    <xf numFmtId="38" fontId="10" fillId="0" borderId="3" xfId="2" applyFont="1" applyBorder="1" applyAlignment="1">
      <alignment horizontal="center" vertical="center"/>
    </xf>
    <xf numFmtId="38" fontId="10" fillId="0" borderId="4" xfId="2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99CCFF"/>
      <color rgb="FF6699FF"/>
      <color rgb="FFCC99FF"/>
      <color rgb="FFFFFF99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309033</xdr:colOff>
      <xdr:row>20</xdr:row>
      <xdr:rowOff>79375</xdr:rowOff>
    </xdr:from>
    <xdr:to>
      <xdr:col>7</xdr:col>
      <xdr:colOff>21166</xdr:colOff>
      <xdr:row>23</xdr:row>
      <xdr:rowOff>116417</xdr:rowOff>
    </xdr:to>
    <xdr:sp macro="" textlink="">
      <xdr:nvSpPr>
        <xdr:cNvPr id="3087" name="AutoShape 5">
          <a:extLst>
            <a:ext uri="{FF2B5EF4-FFF2-40B4-BE49-F238E27FC236}">
              <a16:creationId xmlns:a16="http://schemas.microsoft.com/office/drawing/2014/main" id="{A2A30290-8538-4EDB-90D8-A86904838085}"/>
            </a:ext>
          </a:extLst>
        </xdr:cNvPr>
        <xdr:cNvSpPr>
          <a:spLocks noChangeArrowheads="1"/>
        </xdr:cNvSpPr>
      </xdr:nvSpPr>
      <xdr:spPr bwMode="auto">
        <a:xfrm>
          <a:off x="2129366" y="4693708"/>
          <a:ext cx="1691217" cy="545042"/>
        </a:xfrm>
        <a:prstGeom prst="wedgeRoundRectCallout">
          <a:avLst>
            <a:gd name="adj1" fmla="val -47722"/>
            <a:gd name="adj2" fmla="val -1071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緑のセルの部分には演算が埋め込まれています。</a:t>
          </a:r>
        </a:p>
      </xdr:txBody>
    </xdr:sp>
    <xdr:clientData/>
  </xdr:twoCellAnchor>
  <xdr:twoCellAnchor>
    <xdr:from>
      <xdr:col>13</xdr:col>
      <xdr:colOff>171450</xdr:colOff>
      <xdr:row>20</xdr:row>
      <xdr:rowOff>123825</xdr:rowOff>
    </xdr:from>
    <xdr:to>
      <xdr:col>17</xdr:col>
      <xdr:colOff>171450</xdr:colOff>
      <xdr:row>24</xdr:row>
      <xdr:rowOff>57150</xdr:rowOff>
    </xdr:to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5BA83622-5EDA-4526-89FB-CFE7E2BBAA2A}"/>
            </a:ext>
          </a:extLst>
        </xdr:cNvPr>
        <xdr:cNvSpPr>
          <a:spLocks noChangeArrowheads="1"/>
        </xdr:cNvSpPr>
      </xdr:nvSpPr>
      <xdr:spPr bwMode="auto">
        <a:xfrm>
          <a:off x="7448550" y="4924425"/>
          <a:ext cx="1866900" cy="619125"/>
        </a:xfrm>
        <a:prstGeom prst="wedgeRoundRectCallout">
          <a:avLst>
            <a:gd name="adj1" fmla="val 1467"/>
            <a:gd name="adj2" fmla="val -7910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参加種目の欄に○を付けて下さい。（○以外は入力できません）</a:t>
          </a:r>
        </a:p>
      </xdr:txBody>
    </xdr:sp>
    <xdr:clientData/>
  </xdr:twoCellAnchor>
  <xdr:twoCellAnchor>
    <xdr:from>
      <xdr:col>1</xdr:col>
      <xdr:colOff>238125</xdr:colOff>
      <xdr:row>21</xdr:row>
      <xdr:rowOff>38100</xdr:rowOff>
    </xdr:from>
    <xdr:to>
      <xdr:col>4</xdr:col>
      <xdr:colOff>123825</xdr:colOff>
      <xdr:row>24</xdr:row>
      <xdr:rowOff>95250</xdr:rowOff>
    </xdr:to>
    <xdr:sp macro="" textlink="">
      <xdr:nvSpPr>
        <xdr:cNvPr id="3090" name="AutoShape 5">
          <a:extLst>
            <a:ext uri="{FF2B5EF4-FFF2-40B4-BE49-F238E27FC236}">
              <a16:creationId xmlns:a16="http://schemas.microsoft.com/office/drawing/2014/main" id="{40C50715-1E26-4CE5-BD8A-56D2D1BF0AAA}"/>
            </a:ext>
          </a:extLst>
        </xdr:cNvPr>
        <xdr:cNvSpPr>
          <a:spLocks noChangeArrowheads="1"/>
        </xdr:cNvSpPr>
      </xdr:nvSpPr>
      <xdr:spPr bwMode="auto">
        <a:xfrm>
          <a:off x="238125" y="4857750"/>
          <a:ext cx="1704975" cy="571500"/>
        </a:xfrm>
        <a:prstGeom prst="wedgeRoundRectCallout">
          <a:avLst>
            <a:gd name="adj1" fmla="val -47764"/>
            <a:gd name="adj2" fmla="val -12833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こちらで番号を決めるので記入しないでください。</a:t>
          </a:r>
        </a:p>
      </xdr:txBody>
    </xdr:sp>
    <xdr:clientData/>
  </xdr:twoCellAnchor>
  <xdr:twoCellAnchor>
    <xdr:from>
      <xdr:col>6</xdr:col>
      <xdr:colOff>171450</xdr:colOff>
      <xdr:row>8</xdr:row>
      <xdr:rowOff>152400</xdr:rowOff>
    </xdr:from>
    <xdr:to>
      <xdr:col>10</xdr:col>
      <xdr:colOff>28575</xdr:colOff>
      <xdr:row>11</xdr:row>
      <xdr:rowOff>38100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550C547D-145D-4FD3-A0C5-50041D28711E}"/>
            </a:ext>
          </a:extLst>
        </xdr:cNvPr>
        <xdr:cNvSpPr>
          <a:spLocks noChangeArrowheads="1"/>
        </xdr:cNvSpPr>
      </xdr:nvSpPr>
      <xdr:spPr bwMode="auto">
        <a:xfrm>
          <a:off x="3362325" y="2762250"/>
          <a:ext cx="2543175" cy="466725"/>
        </a:xfrm>
        <a:prstGeom prst="wedgeRoundRectCallout">
          <a:avLst>
            <a:gd name="adj1" fmla="val -44935"/>
            <a:gd name="adj2" fmla="val 1704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壮年の部に参加の方年齢をお忘れなく。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大会当日を基準とします。</a:t>
          </a:r>
        </a:p>
      </xdr:txBody>
    </xdr:sp>
    <xdr:clientData/>
  </xdr:twoCellAnchor>
  <xdr:twoCellAnchor>
    <xdr:from>
      <xdr:col>10</xdr:col>
      <xdr:colOff>10582</xdr:colOff>
      <xdr:row>18</xdr:row>
      <xdr:rowOff>2117</xdr:rowOff>
    </xdr:from>
    <xdr:to>
      <xdr:col>22</xdr:col>
      <xdr:colOff>465665</xdr:colOff>
      <xdr:row>19</xdr:row>
      <xdr:rowOff>95250</xdr:rowOff>
    </xdr:to>
    <xdr:sp macro="" textlink="">
      <xdr:nvSpPr>
        <xdr:cNvPr id="3232" name="AutoShape 125">
          <a:extLst>
            <a:ext uri="{FF2B5EF4-FFF2-40B4-BE49-F238E27FC236}">
              <a16:creationId xmlns:a16="http://schemas.microsoft.com/office/drawing/2014/main" id="{86501A5F-BEA8-4C7A-8143-296792A5989F}"/>
            </a:ext>
          </a:extLst>
        </xdr:cNvPr>
        <xdr:cNvSpPr>
          <a:spLocks/>
        </xdr:cNvSpPr>
      </xdr:nvSpPr>
      <xdr:spPr bwMode="auto">
        <a:xfrm rot="5400000" flipH="1">
          <a:off x="8795808" y="1556808"/>
          <a:ext cx="262466" cy="6043083"/>
        </a:xfrm>
        <a:prstGeom prst="leftBrace">
          <a:avLst>
            <a:gd name="adj1" fmla="val 17549"/>
            <a:gd name="adj2" fmla="val 585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52916</xdr:colOff>
      <xdr:row>19</xdr:row>
      <xdr:rowOff>121709</xdr:rowOff>
    </xdr:from>
    <xdr:to>
      <xdr:col>11</xdr:col>
      <xdr:colOff>63500</xdr:colOff>
      <xdr:row>22</xdr:row>
      <xdr:rowOff>137585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33D31972-181B-4891-90C5-7C7147D19DE7}"/>
            </a:ext>
          </a:extLst>
        </xdr:cNvPr>
        <xdr:cNvSpPr>
          <a:spLocks noChangeArrowheads="1"/>
        </xdr:cNvSpPr>
      </xdr:nvSpPr>
      <xdr:spPr bwMode="auto">
        <a:xfrm>
          <a:off x="4455583" y="4736042"/>
          <a:ext cx="1968500" cy="523876"/>
        </a:xfrm>
        <a:prstGeom prst="wedgeRoundRectCallout">
          <a:avLst>
            <a:gd name="adj1" fmla="val -35894"/>
            <a:gd name="adj2" fmla="val -11926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必ず選択してください。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未入力は「区外」扱いとします。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4"/>
  <sheetViews>
    <sheetView tabSelected="1" zoomScale="90" zoomScaleNormal="90" workbookViewId="0"/>
  </sheetViews>
  <sheetFormatPr defaultRowHeight="13.5" x14ac:dyDescent="0.15"/>
  <cols>
    <col min="1" max="1" width="4.75" style="14" customWidth="1"/>
    <col min="2" max="2" width="5.875" style="14" customWidth="1"/>
    <col min="3" max="6" width="9" style="14"/>
    <col min="7" max="8" width="7.875" style="14" customWidth="1"/>
    <col min="9" max="9" width="13" style="14" bestFit="1" customWidth="1"/>
    <col min="10" max="10" width="11.625" style="14" customWidth="1"/>
    <col min="11" max="14" width="6.625" style="14" customWidth="1"/>
    <col min="15" max="15" width="6.625" style="33" customWidth="1"/>
    <col min="16" max="23" width="6.625" style="14" customWidth="1"/>
    <col min="24" max="16384" width="9" style="14"/>
  </cols>
  <sheetData>
    <row r="2" spans="1:23" s="13" customFormat="1" ht="17.25" x14ac:dyDescent="0.15">
      <c r="B2" s="13" t="s">
        <v>43</v>
      </c>
      <c r="O2" s="32"/>
    </row>
    <row r="4" spans="1:23" x14ac:dyDescent="0.15">
      <c r="B4" s="14" t="s">
        <v>44</v>
      </c>
    </row>
    <row r="5" spans="1:23" s="16" customFormat="1" ht="17.25" x14ac:dyDescent="0.15">
      <c r="B5" s="15" t="s">
        <v>17</v>
      </c>
      <c r="O5" s="34"/>
    </row>
    <row r="6" spans="1:23" ht="17.25" x14ac:dyDescent="0.15">
      <c r="B6" s="15"/>
    </row>
    <row r="7" spans="1:23" ht="18.75" x14ac:dyDescent="0.15">
      <c r="A7" s="17" t="s">
        <v>9</v>
      </c>
      <c r="C7" s="18"/>
      <c r="U7"/>
    </row>
    <row r="8" spans="1:23" x14ac:dyDescent="0.15">
      <c r="B8" s="4"/>
      <c r="C8" s="4"/>
      <c r="D8" s="4"/>
      <c r="E8" s="4"/>
      <c r="F8" s="4"/>
      <c r="U8"/>
    </row>
    <row r="9" spans="1:23" x14ac:dyDescent="0.15">
      <c r="U9"/>
    </row>
    <row r="10" spans="1:23" x14ac:dyDescent="0.15">
      <c r="C10" s="5"/>
      <c r="D10" s="5"/>
      <c r="E10" s="5"/>
      <c r="F10" s="5"/>
      <c r="G10" s="5"/>
      <c r="H10" s="5"/>
      <c r="I10" s="5"/>
      <c r="J10" s="5"/>
      <c r="K10" s="5"/>
      <c r="L10" s="5"/>
      <c r="M10" s="19"/>
      <c r="N10" s="19"/>
      <c r="U10"/>
    </row>
    <row r="11" spans="1:23" ht="18.75" x14ac:dyDescent="0.15">
      <c r="B11" s="95" t="s">
        <v>45</v>
      </c>
      <c r="C11" s="95"/>
      <c r="D11" s="95"/>
      <c r="E11" s="11"/>
      <c r="F11" s="11"/>
      <c r="G11" s="11"/>
      <c r="H11" s="27"/>
      <c r="I11" s="11"/>
      <c r="J11" s="11"/>
      <c r="P11"/>
      <c r="Q11" s="105" t="s">
        <v>39</v>
      </c>
      <c r="R11" s="105"/>
      <c r="S11" s="105"/>
      <c r="T11" s="106" t="s">
        <v>31</v>
      </c>
      <c r="U11" s="106"/>
      <c r="V11" s="106"/>
      <c r="W11" s="106"/>
    </row>
    <row r="12" spans="1:23" ht="18.75" x14ac:dyDescent="0.15">
      <c r="B12" s="96" t="s">
        <v>65</v>
      </c>
      <c r="C12" s="97"/>
      <c r="D12" s="97"/>
      <c r="E12" s="97"/>
      <c r="F12" s="97"/>
      <c r="G12" s="98"/>
      <c r="H12" s="98"/>
      <c r="I12" s="31"/>
      <c r="J12" s="30"/>
      <c r="K12" s="30"/>
      <c r="M12" s="19"/>
      <c r="N12" s="20"/>
      <c r="O12" s="12"/>
      <c r="U12"/>
    </row>
    <row r="13" spans="1:23" ht="13.5" customHeight="1" x14ac:dyDescent="0.15">
      <c r="B13" s="63" t="s">
        <v>66</v>
      </c>
      <c r="C13" s="5"/>
      <c r="D13" s="5"/>
      <c r="E13" s="5"/>
      <c r="F13" s="5"/>
      <c r="G13" s="5"/>
      <c r="H13" s="5"/>
      <c r="I13" s="5"/>
      <c r="J13" s="5"/>
      <c r="K13" s="72" t="s">
        <v>68</v>
      </c>
      <c r="L13" s="78" t="s">
        <v>24</v>
      </c>
      <c r="M13" s="78" t="s">
        <v>25</v>
      </c>
      <c r="N13" s="81" t="s">
        <v>64</v>
      </c>
      <c r="O13" s="75" t="s">
        <v>63</v>
      </c>
      <c r="P13" s="84" t="s">
        <v>62</v>
      </c>
      <c r="Q13" s="87" t="s">
        <v>61</v>
      </c>
      <c r="R13" s="107" t="s">
        <v>26</v>
      </c>
      <c r="S13" s="93" t="s">
        <v>27</v>
      </c>
      <c r="T13" s="94" t="s">
        <v>57</v>
      </c>
      <c r="U13" s="94" t="s">
        <v>58</v>
      </c>
      <c r="V13" s="103" t="s">
        <v>59</v>
      </c>
      <c r="W13" s="104" t="s">
        <v>60</v>
      </c>
    </row>
    <row r="14" spans="1:23" x14ac:dyDescent="0.15">
      <c r="B14" s="63" t="s">
        <v>67</v>
      </c>
      <c r="C14" s="5"/>
      <c r="D14" s="5"/>
      <c r="E14" s="5"/>
      <c r="F14" s="5"/>
      <c r="G14" s="5"/>
      <c r="H14" s="5"/>
      <c r="I14" s="4"/>
      <c r="J14" s="5"/>
      <c r="K14" s="73"/>
      <c r="L14" s="79"/>
      <c r="M14" s="79"/>
      <c r="N14" s="82"/>
      <c r="O14" s="76"/>
      <c r="P14" s="85"/>
      <c r="Q14" s="88"/>
      <c r="R14" s="107"/>
      <c r="S14" s="93"/>
      <c r="T14" s="94"/>
      <c r="U14" s="94"/>
      <c r="V14" s="103"/>
      <c r="W14" s="104"/>
    </row>
    <row r="15" spans="1:23" x14ac:dyDescent="0.15">
      <c r="B15" s="6" t="s">
        <v>29</v>
      </c>
      <c r="C15" s="7" t="s">
        <v>0</v>
      </c>
      <c r="D15" s="8" t="s">
        <v>1</v>
      </c>
      <c r="E15" s="35" t="s">
        <v>2</v>
      </c>
      <c r="F15" s="36" t="s">
        <v>3</v>
      </c>
      <c r="G15" s="24" t="s">
        <v>10</v>
      </c>
      <c r="H15" s="24" t="s">
        <v>11</v>
      </c>
      <c r="I15" s="24" t="s">
        <v>33</v>
      </c>
      <c r="J15" s="6" t="s">
        <v>23</v>
      </c>
      <c r="K15" s="74"/>
      <c r="L15" s="80"/>
      <c r="M15" s="80"/>
      <c r="N15" s="83"/>
      <c r="O15" s="77"/>
      <c r="P15" s="86"/>
      <c r="Q15" s="89"/>
      <c r="R15" s="107"/>
      <c r="S15" s="93"/>
      <c r="T15" s="94"/>
      <c r="U15" s="94"/>
      <c r="V15" s="103"/>
      <c r="W15" s="104"/>
    </row>
    <row r="16" spans="1:23" x14ac:dyDescent="0.15">
      <c r="B16" s="1"/>
      <c r="C16" s="22" t="s">
        <v>46</v>
      </c>
      <c r="D16" s="21" t="s">
        <v>47</v>
      </c>
      <c r="E16" s="9" t="str">
        <f>ASC(PHONETIC(C16))</f>
        <v>ｱﾀﾞﾁ</v>
      </c>
      <c r="F16" s="10" t="str">
        <f>ASC(PHONETIC(D16))</f>
        <v>ﾊﾅｺ</v>
      </c>
      <c r="G16" s="47" t="s">
        <v>28</v>
      </c>
      <c r="H16" s="47" t="s">
        <v>50</v>
      </c>
      <c r="I16" s="47" t="s">
        <v>42</v>
      </c>
      <c r="J16" s="1" t="s">
        <v>51</v>
      </c>
      <c r="K16" s="39"/>
      <c r="L16" s="43"/>
      <c r="M16" s="43"/>
      <c r="N16" s="41"/>
      <c r="O16" s="42"/>
      <c r="P16" s="39"/>
      <c r="Q16" s="40"/>
      <c r="R16" s="41" t="s">
        <v>13</v>
      </c>
      <c r="S16" s="40"/>
      <c r="T16" s="41"/>
      <c r="U16" s="40"/>
      <c r="V16" s="41"/>
      <c r="W16" s="40"/>
    </row>
    <row r="17" spans="2:23" x14ac:dyDescent="0.15">
      <c r="B17" s="1"/>
      <c r="C17" s="22" t="s">
        <v>49</v>
      </c>
      <c r="D17" s="21" t="s">
        <v>48</v>
      </c>
      <c r="E17" s="9" t="str">
        <f t="shared" ref="E17:F18" si="0">ASC(PHONETIC(C17))</f>
        <v>ﾄｳｷｮｳ</v>
      </c>
      <c r="F17" s="10" t="str">
        <f t="shared" si="0"/>
        <v>ﾀﾛｳ</v>
      </c>
      <c r="G17" s="47">
        <v>52</v>
      </c>
      <c r="H17" s="47" t="s">
        <v>12</v>
      </c>
      <c r="I17" s="47" t="s">
        <v>34</v>
      </c>
      <c r="J17" s="1" t="s">
        <v>52</v>
      </c>
      <c r="K17" s="39"/>
      <c r="L17" s="43"/>
      <c r="M17" s="43"/>
      <c r="N17" s="41"/>
      <c r="O17" s="42"/>
      <c r="P17" s="39"/>
      <c r="Q17" s="40"/>
      <c r="R17" s="41"/>
      <c r="S17" s="40"/>
      <c r="T17" s="41"/>
      <c r="U17" s="40"/>
      <c r="V17" s="41"/>
      <c r="W17" s="40" t="s">
        <v>13</v>
      </c>
    </row>
    <row r="18" spans="2:23" x14ac:dyDescent="0.15">
      <c r="B18" s="1"/>
      <c r="C18" s="22"/>
      <c r="D18" s="21"/>
      <c r="E18" s="9" t="str">
        <f t="shared" si="0"/>
        <v/>
      </c>
      <c r="F18" s="10" t="str">
        <f t="shared" si="0"/>
        <v/>
      </c>
      <c r="G18" s="47"/>
      <c r="H18" s="47"/>
      <c r="I18" s="47"/>
      <c r="J18" s="1"/>
      <c r="K18" s="39"/>
      <c r="L18" s="43"/>
      <c r="M18" s="43"/>
      <c r="N18" s="41"/>
      <c r="O18" s="42"/>
      <c r="P18" s="39"/>
      <c r="Q18" s="40"/>
      <c r="R18" s="41"/>
      <c r="S18" s="40"/>
      <c r="T18" s="41"/>
      <c r="U18" s="40"/>
      <c r="V18" s="41"/>
      <c r="W18" s="40"/>
    </row>
    <row r="19" spans="2:23" x14ac:dyDescent="0.15">
      <c r="U19"/>
    </row>
    <row r="20" spans="2:23" x14ac:dyDescent="0.15">
      <c r="U20"/>
    </row>
    <row r="21" spans="2:23" x14ac:dyDescent="0.15">
      <c r="U21"/>
    </row>
    <row r="22" spans="2:23" x14ac:dyDescent="0.15">
      <c r="U22"/>
    </row>
    <row r="23" spans="2:23" x14ac:dyDescent="0.15">
      <c r="U23"/>
    </row>
    <row r="24" spans="2:23" x14ac:dyDescent="0.15">
      <c r="U24"/>
    </row>
    <row r="25" spans="2:23" x14ac:dyDescent="0.15">
      <c r="K25" s="38"/>
      <c r="L25" s="38"/>
      <c r="M25" s="38"/>
      <c r="N25" s="38"/>
      <c r="U25"/>
    </row>
    <row r="26" spans="2:23" x14ac:dyDescent="0.15">
      <c r="C26" s="69" t="s">
        <v>4</v>
      </c>
      <c r="D26" s="71"/>
      <c r="E26" s="69"/>
      <c r="F26" s="70"/>
      <c r="G26" s="70"/>
      <c r="H26" s="71"/>
      <c r="J26" s="38"/>
      <c r="K26" s="60"/>
      <c r="L26" s="60"/>
      <c r="M26" s="60"/>
      <c r="N26" s="57"/>
      <c r="Q26" s="90" t="s">
        <v>40</v>
      </c>
      <c r="R26" s="91"/>
      <c r="S26" s="91"/>
      <c r="T26" s="92"/>
      <c r="U26" s="108">
        <f>SUM(K24:W24)</f>
        <v>0</v>
      </c>
      <c r="V26" s="109"/>
      <c r="W26" s="56" t="s">
        <v>14</v>
      </c>
    </row>
    <row r="27" spans="2:23" ht="13.5" customHeight="1" x14ac:dyDescent="0.15">
      <c r="C27" s="69" t="s">
        <v>5</v>
      </c>
      <c r="D27" s="71"/>
      <c r="E27" s="69"/>
      <c r="F27" s="70"/>
      <c r="G27" s="70"/>
      <c r="H27" s="71"/>
      <c r="J27" s="60"/>
      <c r="K27" s="58"/>
      <c r="L27" s="60"/>
      <c r="M27" s="60"/>
      <c r="N27" s="57"/>
      <c r="Q27" s="55"/>
      <c r="R27" s="110" t="s">
        <v>36</v>
      </c>
      <c r="S27" s="111"/>
      <c r="T27" s="112"/>
      <c r="U27" s="113">
        <f>SUM(K24:Q24)</f>
        <v>0</v>
      </c>
      <c r="V27" s="114"/>
      <c r="W27" s="52" t="s">
        <v>14</v>
      </c>
    </row>
    <row r="28" spans="2:23" x14ac:dyDescent="0.15">
      <c r="C28" s="69" t="s">
        <v>6</v>
      </c>
      <c r="D28" s="71"/>
      <c r="E28" s="69"/>
      <c r="F28" s="70"/>
      <c r="G28" s="70"/>
      <c r="H28" s="71"/>
      <c r="J28" s="62"/>
      <c r="K28" s="58"/>
      <c r="L28" s="60"/>
      <c r="M28" s="60"/>
      <c r="N28" s="57"/>
      <c r="Q28" s="55"/>
      <c r="R28" s="115" t="s">
        <v>21</v>
      </c>
      <c r="S28" s="116"/>
      <c r="T28" s="117"/>
      <c r="U28" s="118">
        <f>SUM(R24,U24)</f>
        <v>0</v>
      </c>
      <c r="V28" s="119"/>
      <c r="W28" s="53" t="s">
        <v>14</v>
      </c>
    </row>
    <row r="29" spans="2:23" x14ac:dyDescent="0.15">
      <c r="C29" s="99" t="s">
        <v>7</v>
      </c>
      <c r="D29" s="100"/>
      <c r="E29" s="123" t="s">
        <v>16</v>
      </c>
      <c r="F29" s="124"/>
      <c r="G29" s="124"/>
      <c r="H29" s="125"/>
      <c r="J29" s="62"/>
      <c r="K29" s="58"/>
      <c r="L29" s="61"/>
      <c r="M29" s="61"/>
      <c r="N29" s="57"/>
      <c r="Q29" s="55"/>
      <c r="R29" s="131" t="s">
        <v>22</v>
      </c>
      <c r="S29" s="132"/>
      <c r="T29" s="133"/>
      <c r="U29" s="126">
        <f>SUM(S24:T24,V24:W24)</f>
        <v>0</v>
      </c>
      <c r="V29" s="127"/>
      <c r="W29" s="54" t="s">
        <v>14</v>
      </c>
    </row>
    <row r="30" spans="2:23" x14ac:dyDescent="0.15">
      <c r="C30" s="101"/>
      <c r="D30" s="102"/>
      <c r="E30" s="69"/>
      <c r="F30" s="70"/>
      <c r="G30" s="70"/>
      <c r="H30" s="71"/>
      <c r="J30" s="60"/>
      <c r="K30" s="60"/>
      <c r="L30" s="61"/>
      <c r="M30" s="61"/>
      <c r="N30" s="59"/>
      <c r="Q30" s="55"/>
      <c r="R30" s="120" t="s">
        <v>37</v>
      </c>
      <c r="S30" s="91"/>
      <c r="T30" s="92"/>
      <c r="U30" s="108">
        <f>COUNTIF(X8:X22,1)+COUNTIF(X8:X22,2)</f>
        <v>0</v>
      </c>
      <c r="V30" s="109"/>
      <c r="W30" s="56" t="s">
        <v>14</v>
      </c>
    </row>
    <row r="31" spans="2:23" x14ac:dyDescent="0.15">
      <c r="C31" s="67" t="s">
        <v>18</v>
      </c>
      <c r="D31" s="67"/>
      <c r="E31" s="68"/>
      <c r="F31" s="67"/>
      <c r="G31" s="67"/>
      <c r="H31" s="67"/>
      <c r="J31" s="60"/>
      <c r="K31" s="38"/>
      <c r="L31" s="38"/>
      <c r="M31" s="38"/>
      <c r="N31" s="38"/>
      <c r="Q31" s="50"/>
      <c r="R31" s="128" t="s">
        <v>38</v>
      </c>
      <c r="S31" s="129"/>
      <c r="T31" s="130"/>
      <c r="U31" s="108">
        <f>COUNTIF(X8:X22,3)</f>
        <v>0</v>
      </c>
      <c r="V31" s="109"/>
      <c r="W31" s="56" t="s">
        <v>14</v>
      </c>
    </row>
    <row r="32" spans="2:23" x14ac:dyDescent="0.15">
      <c r="C32" s="67" t="s">
        <v>8</v>
      </c>
      <c r="D32" s="67"/>
      <c r="E32" s="68"/>
      <c r="F32" s="67"/>
      <c r="G32" s="67"/>
      <c r="H32" s="67"/>
      <c r="J32" s="38"/>
      <c r="Q32" s="120" t="s">
        <v>41</v>
      </c>
      <c r="R32" s="91"/>
      <c r="S32" s="91"/>
      <c r="T32" s="92"/>
      <c r="U32" s="121">
        <f>U27*800+U28*1000+U29*1500+COUNTIF(X8:X22,1)*200+COUNTIF(X8:X22,2)*500-COUNTIF(X8:X22,3)*200</f>
        <v>0</v>
      </c>
      <c r="V32" s="122"/>
      <c r="W32" s="45" t="s">
        <v>15</v>
      </c>
    </row>
    <row r="33" spans="3:17" x14ac:dyDescent="0.15">
      <c r="C33" s="65" t="s">
        <v>20</v>
      </c>
      <c r="Q33" s="64" t="s">
        <v>53</v>
      </c>
    </row>
    <row r="34" spans="3:17" x14ac:dyDescent="0.15">
      <c r="Q34" s="64" t="s">
        <v>54</v>
      </c>
    </row>
  </sheetData>
  <mergeCells count="44">
    <mergeCell ref="Q32:T32"/>
    <mergeCell ref="U32:V32"/>
    <mergeCell ref="E29:H29"/>
    <mergeCell ref="U29:V29"/>
    <mergeCell ref="R30:T30"/>
    <mergeCell ref="U30:V30"/>
    <mergeCell ref="R31:T31"/>
    <mergeCell ref="U31:V31"/>
    <mergeCell ref="R29:T29"/>
    <mergeCell ref="U26:V26"/>
    <mergeCell ref="R27:T27"/>
    <mergeCell ref="U27:V27"/>
    <mergeCell ref="R28:T28"/>
    <mergeCell ref="U28:V28"/>
    <mergeCell ref="U13:U15"/>
    <mergeCell ref="V13:V15"/>
    <mergeCell ref="W13:W15"/>
    <mergeCell ref="Q11:S11"/>
    <mergeCell ref="T11:W11"/>
    <mergeCell ref="R13:R15"/>
    <mergeCell ref="B11:D11"/>
    <mergeCell ref="B12:H12"/>
    <mergeCell ref="E26:H26"/>
    <mergeCell ref="E30:H30"/>
    <mergeCell ref="C29:D30"/>
    <mergeCell ref="E27:H27"/>
    <mergeCell ref="P13:P15"/>
    <mergeCell ref="Q13:Q15"/>
    <mergeCell ref="Q26:T26"/>
    <mergeCell ref="S13:S15"/>
    <mergeCell ref="T13:T15"/>
    <mergeCell ref="C32:D32"/>
    <mergeCell ref="E32:H32"/>
    <mergeCell ref="E28:H28"/>
    <mergeCell ref="K13:K15"/>
    <mergeCell ref="O13:O15"/>
    <mergeCell ref="L13:L15"/>
    <mergeCell ref="M13:M15"/>
    <mergeCell ref="N13:N15"/>
    <mergeCell ref="C31:D31"/>
    <mergeCell ref="E31:H31"/>
    <mergeCell ref="C28:D28"/>
    <mergeCell ref="C27:D27"/>
    <mergeCell ref="C26:D26"/>
  </mergeCells>
  <phoneticPr fontId="6"/>
  <dataValidations xWindow="903" yWindow="330" count="4">
    <dataValidation type="list" allowBlank="1" showInputMessage="1" showErrorMessage="1" sqref="K16:W18" xr:uid="{2909E139-CF0A-4CC9-93A1-DE737925BBF1}">
      <formula1>"○"</formula1>
    </dataValidation>
    <dataValidation type="list" allowBlank="1" showInputMessage="1" showErrorMessage="1" sqref="H16:H18" xr:uid="{99600A19-A66B-4AAC-8C8E-E99848182956}">
      <formula1>"男,女"</formula1>
    </dataValidation>
    <dataValidation type="list" allowBlank="1" sqref="G16:G18" xr:uid="{04B92652-54C9-4EE0-ABBC-0DA4AA5F53B1}">
      <formula1>"小1,小2,小3,小4,小5,小6,中1,中2,中3,高1,高2,高3"</formula1>
    </dataValidation>
    <dataValidation type="list" allowBlank="1" showInputMessage="1" showErrorMessage="1" promptTitle="参加区分" prompt="”足立陸協” にご登録されている方は ”足立陸協登録” を選択してください。" sqref="I16:I18" xr:uid="{36B2B1B4-DE0D-4DF4-AA5E-71921D9DB1D7}">
      <formula1>"足立陸協登録,区内(在住),区内(在学),区内(在勤),区外"</formula1>
    </dataValidation>
  </dataValidations>
  <pageMargins left="0.78700000000000003" right="0.78700000000000003" top="0.98399999999999999" bottom="0.98399999999999999" header="0.51200000000000001" footer="0.51200000000000001"/>
  <pageSetup paperSize="9" scale="85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2"/>
  <sheetViews>
    <sheetView zoomScaleNormal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customWidth="1"/>
    <col min="2" max="2" width="6.875" customWidth="1"/>
    <col min="3" max="6" width="9.625" customWidth="1"/>
    <col min="7" max="7" width="10.25" style="23" bestFit="1" customWidth="1"/>
    <col min="8" max="8" width="5.625" style="23" bestFit="1" customWidth="1"/>
    <col min="9" max="9" width="13.625" bestFit="1" customWidth="1"/>
    <col min="10" max="10" width="11.875" customWidth="1"/>
    <col min="11" max="23" width="7" customWidth="1"/>
    <col min="24" max="24" width="8.75" bestFit="1" customWidth="1"/>
  </cols>
  <sheetData>
    <row r="1" spans="1:25" ht="18.75" x14ac:dyDescent="0.15">
      <c r="B1" s="95" t="s">
        <v>45</v>
      </c>
      <c r="C1" s="95"/>
      <c r="D1" s="95"/>
      <c r="E1" s="11"/>
      <c r="F1" s="11"/>
      <c r="G1" s="27"/>
      <c r="H1" s="27"/>
      <c r="I1" s="11"/>
      <c r="J1" s="11"/>
      <c r="K1" s="11"/>
      <c r="Q1" s="105" t="s">
        <v>39</v>
      </c>
      <c r="R1" s="105"/>
      <c r="S1" s="105"/>
      <c r="T1" s="106" t="s">
        <v>31</v>
      </c>
      <c r="U1" s="106"/>
      <c r="V1" s="106"/>
      <c r="W1" s="106"/>
    </row>
    <row r="2" spans="1:25" ht="18.75" customHeight="1" x14ac:dyDescent="0.15">
      <c r="B2" s="96" t="s">
        <v>65</v>
      </c>
      <c r="C2" s="97"/>
      <c r="D2" s="97"/>
      <c r="E2" s="97"/>
      <c r="F2" s="97"/>
      <c r="G2" s="98"/>
      <c r="H2" s="98"/>
      <c r="I2" s="31"/>
      <c r="J2" s="30"/>
      <c r="K2" s="12"/>
      <c r="L2" s="12"/>
      <c r="M2" s="12"/>
      <c r="N2" s="12"/>
      <c r="O2" s="12"/>
      <c r="P2" s="12"/>
      <c r="Q2" s="12"/>
      <c r="R2" s="12"/>
      <c r="S2" s="12"/>
    </row>
    <row r="3" spans="1:25" ht="18" customHeight="1" x14ac:dyDescent="0.15">
      <c r="B3" s="63" t="s">
        <v>66</v>
      </c>
      <c r="C3" s="5"/>
      <c r="D3" s="5"/>
      <c r="E3" s="5"/>
      <c r="F3" s="5"/>
      <c r="G3" s="5"/>
      <c r="H3" s="5"/>
      <c r="I3" s="5"/>
      <c r="J3" s="5"/>
      <c r="K3" s="72" t="s">
        <v>68</v>
      </c>
      <c r="L3" s="78" t="s">
        <v>24</v>
      </c>
      <c r="M3" s="78" t="s">
        <v>25</v>
      </c>
      <c r="N3" s="81" t="s">
        <v>64</v>
      </c>
      <c r="O3" s="75" t="s">
        <v>63</v>
      </c>
      <c r="P3" s="84" t="s">
        <v>62</v>
      </c>
      <c r="Q3" s="87" t="s">
        <v>61</v>
      </c>
      <c r="R3" s="107" t="s">
        <v>26</v>
      </c>
      <c r="S3" s="93" t="s">
        <v>27</v>
      </c>
      <c r="T3" s="94" t="s">
        <v>57</v>
      </c>
      <c r="U3" s="94" t="s">
        <v>58</v>
      </c>
      <c r="V3" s="103" t="s">
        <v>59</v>
      </c>
      <c r="W3" s="104" t="s">
        <v>60</v>
      </c>
    </row>
    <row r="4" spans="1:25" ht="18" customHeight="1" x14ac:dyDescent="0.15">
      <c r="B4" s="63" t="s">
        <v>67</v>
      </c>
      <c r="C4" s="5"/>
      <c r="D4" s="5"/>
      <c r="E4" s="5"/>
      <c r="F4" s="5"/>
      <c r="G4" s="5"/>
      <c r="H4" s="5"/>
      <c r="I4" s="4"/>
      <c r="J4" s="5"/>
      <c r="K4" s="73"/>
      <c r="L4" s="79"/>
      <c r="M4" s="79"/>
      <c r="N4" s="82"/>
      <c r="O4" s="76"/>
      <c r="P4" s="85"/>
      <c r="Q4" s="88"/>
      <c r="R4" s="107"/>
      <c r="S4" s="93"/>
      <c r="T4" s="94"/>
      <c r="U4" s="94"/>
      <c r="V4" s="103"/>
      <c r="W4" s="104"/>
    </row>
    <row r="5" spans="1:25" ht="18" customHeight="1" x14ac:dyDescent="0.15">
      <c r="B5" s="6" t="s">
        <v>29</v>
      </c>
      <c r="C5" s="7" t="s">
        <v>0</v>
      </c>
      <c r="D5" s="8" t="s">
        <v>1</v>
      </c>
      <c r="E5" s="35" t="s">
        <v>2</v>
      </c>
      <c r="F5" s="36" t="s">
        <v>3</v>
      </c>
      <c r="G5" s="24" t="s">
        <v>10</v>
      </c>
      <c r="H5" s="24" t="s">
        <v>11</v>
      </c>
      <c r="I5" s="24" t="s">
        <v>33</v>
      </c>
      <c r="J5" s="6" t="s">
        <v>23</v>
      </c>
      <c r="K5" s="74"/>
      <c r="L5" s="80"/>
      <c r="M5" s="80"/>
      <c r="N5" s="83"/>
      <c r="O5" s="77"/>
      <c r="P5" s="86"/>
      <c r="Q5" s="89"/>
      <c r="R5" s="107"/>
      <c r="S5" s="93"/>
      <c r="T5" s="94"/>
      <c r="U5" s="94"/>
      <c r="V5" s="103"/>
      <c r="W5" s="104"/>
    </row>
    <row r="6" spans="1:25" ht="18.75" customHeight="1" x14ac:dyDescent="0.15">
      <c r="A6">
        <v>1</v>
      </c>
      <c r="B6" s="1"/>
      <c r="C6" s="22"/>
      <c r="D6" s="21"/>
      <c r="E6" s="9" t="str">
        <f>ASC(PHONETIC(C6))</f>
        <v/>
      </c>
      <c r="F6" s="10" t="str">
        <f>ASC(PHONETIC(D6))</f>
        <v/>
      </c>
      <c r="G6" s="47"/>
      <c r="H6" s="47"/>
      <c r="I6" s="47"/>
      <c r="J6" s="1"/>
      <c r="K6" s="39"/>
      <c r="L6" s="43"/>
      <c r="M6" s="43"/>
      <c r="N6" s="41"/>
      <c r="O6" s="42"/>
      <c r="P6" s="39"/>
      <c r="Q6" s="43"/>
      <c r="R6" s="41"/>
      <c r="S6" s="40"/>
      <c r="T6" s="41"/>
      <c r="U6" s="40"/>
      <c r="V6" s="41"/>
      <c r="W6" s="40"/>
      <c r="X6" s="51" t="str">
        <f>IF(COUNTBLANK(K6:W6)=13,"",IF(COUNTBLANK(K6:W6)&lt;=11,"重複あり",IF(OR(I6="",I6="区外"),IF(COUNTBLANK(K6:R6)=7,1,2),IF(AND(I6="足立陸協登録",COUNTBLANK(S6:W6)=4),3,""))))</f>
        <v/>
      </c>
      <c r="Y6" s="26"/>
    </row>
    <row r="7" spans="1:25" ht="18.75" customHeight="1" x14ac:dyDescent="0.15">
      <c r="A7">
        <f t="shared" ref="A7:A20" ca="1" si="0">OFFSET(A7,-1,0)+1</f>
        <v>2</v>
      </c>
      <c r="B7" s="1"/>
      <c r="C7" s="22"/>
      <c r="D7" s="21"/>
      <c r="E7" s="9" t="str">
        <f t="shared" ref="E7:E20" si="1">ASC(PHONETIC(C7))</f>
        <v/>
      </c>
      <c r="F7" s="10" t="str">
        <f t="shared" ref="F7:F20" si="2">ASC(PHONETIC(D7))</f>
        <v/>
      </c>
      <c r="G7" s="47"/>
      <c r="H7" s="47"/>
      <c r="I7" s="47"/>
      <c r="J7" s="1"/>
      <c r="K7" s="39"/>
      <c r="L7" s="43"/>
      <c r="M7" s="43"/>
      <c r="N7" s="41"/>
      <c r="O7" s="42"/>
      <c r="P7" s="39"/>
      <c r="Q7" s="43"/>
      <c r="R7" s="41"/>
      <c r="S7" s="40"/>
      <c r="T7" s="41"/>
      <c r="U7" s="40"/>
      <c r="V7" s="41"/>
      <c r="W7" s="40"/>
      <c r="X7" s="51" t="str">
        <f t="shared" ref="X7:X20" si="3">IF(COUNTBLANK(K7:W7)=13,"",IF(COUNTBLANK(K7:W7)&lt;=11,"重複あり",IF(OR(I7="",I7="区外"),IF(COUNTBLANK(K7:R7)=7,1,2),IF(AND(I7="足立陸協登録",COUNTBLANK(S7:W7)=4),3,""))))</f>
        <v/>
      </c>
      <c r="Y7" s="26"/>
    </row>
    <row r="8" spans="1:25" ht="18.75" customHeight="1" x14ac:dyDescent="0.15">
      <c r="A8">
        <f t="shared" ca="1" si="0"/>
        <v>3</v>
      </c>
      <c r="B8" s="1"/>
      <c r="C8" s="22"/>
      <c r="D8" s="21"/>
      <c r="E8" s="9" t="str">
        <f t="shared" si="1"/>
        <v/>
      </c>
      <c r="F8" s="10" t="str">
        <f t="shared" si="2"/>
        <v/>
      </c>
      <c r="G8" s="47"/>
      <c r="H8" s="47"/>
      <c r="I8" s="47"/>
      <c r="J8" s="1"/>
      <c r="K8" s="39"/>
      <c r="L8" s="43"/>
      <c r="M8" s="43"/>
      <c r="N8" s="41"/>
      <c r="O8" s="42"/>
      <c r="P8" s="39"/>
      <c r="Q8" s="43"/>
      <c r="R8" s="41"/>
      <c r="S8" s="40"/>
      <c r="T8" s="41"/>
      <c r="U8" s="40"/>
      <c r="V8" s="41"/>
      <c r="W8" s="40"/>
      <c r="X8" s="51" t="str">
        <f t="shared" si="3"/>
        <v/>
      </c>
    </row>
    <row r="9" spans="1:25" ht="18.75" customHeight="1" x14ac:dyDescent="0.15">
      <c r="A9">
        <f t="shared" ca="1" si="0"/>
        <v>4</v>
      </c>
      <c r="B9" s="1"/>
      <c r="C9" s="22"/>
      <c r="D9" s="21"/>
      <c r="E9" s="9" t="str">
        <f t="shared" si="1"/>
        <v/>
      </c>
      <c r="F9" s="10" t="str">
        <f t="shared" si="2"/>
        <v/>
      </c>
      <c r="G9" s="47"/>
      <c r="H9" s="47"/>
      <c r="I9" s="47"/>
      <c r="J9" s="1"/>
      <c r="K9" s="39"/>
      <c r="L9" s="43"/>
      <c r="M9" s="43"/>
      <c r="N9" s="41"/>
      <c r="O9" s="42"/>
      <c r="P9" s="39"/>
      <c r="Q9" s="43"/>
      <c r="R9" s="41"/>
      <c r="S9" s="40"/>
      <c r="T9" s="41"/>
      <c r="U9" s="40"/>
      <c r="V9" s="41"/>
      <c r="W9" s="40"/>
      <c r="X9" s="51" t="str">
        <f t="shared" si="3"/>
        <v/>
      </c>
    </row>
    <row r="10" spans="1:25" ht="18.75" customHeight="1" x14ac:dyDescent="0.15">
      <c r="A10">
        <f t="shared" ca="1" si="0"/>
        <v>5</v>
      </c>
      <c r="B10" s="1"/>
      <c r="C10" s="22"/>
      <c r="D10" s="21"/>
      <c r="E10" s="9" t="str">
        <f t="shared" si="1"/>
        <v/>
      </c>
      <c r="F10" s="10" t="str">
        <f t="shared" si="2"/>
        <v/>
      </c>
      <c r="G10" s="47"/>
      <c r="H10" s="47"/>
      <c r="I10" s="47"/>
      <c r="J10" s="1"/>
      <c r="K10" s="39"/>
      <c r="L10" s="43"/>
      <c r="M10" s="43"/>
      <c r="N10" s="41"/>
      <c r="O10" s="42"/>
      <c r="P10" s="39"/>
      <c r="Q10" s="43"/>
      <c r="R10" s="41"/>
      <c r="S10" s="40"/>
      <c r="T10" s="41"/>
      <c r="U10" s="40"/>
      <c r="V10" s="41"/>
      <c r="W10" s="40"/>
      <c r="X10" s="51" t="str">
        <f t="shared" si="3"/>
        <v/>
      </c>
    </row>
    <row r="11" spans="1:25" ht="18.75" customHeight="1" x14ac:dyDescent="0.15">
      <c r="A11">
        <f t="shared" ca="1" si="0"/>
        <v>6</v>
      </c>
      <c r="B11" s="1"/>
      <c r="C11" s="3"/>
      <c r="D11" s="21"/>
      <c r="E11" s="9" t="str">
        <f t="shared" si="1"/>
        <v/>
      </c>
      <c r="F11" s="10" t="str">
        <f t="shared" si="2"/>
        <v/>
      </c>
      <c r="G11" s="47"/>
      <c r="H11" s="47"/>
      <c r="I11" s="47"/>
      <c r="J11" s="1"/>
      <c r="K11" s="39"/>
      <c r="L11" s="43"/>
      <c r="M11" s="43"/>
      <c r="N11" s="41"/>
      <c r="O11" s="42"/>
      <c r="P11" s="39"/>
      <c r="Q11" s="43"/>
      <c r="R11" s="41"/>
      <c r="S11" s="40"/>
      <c r="T11" s="41"/>
      <c r="U11" s="40"/>
      <c r="V11" s="41"/>
      <c r="W11" s="40"/>
      <c r="X11" s="51" t="str">
        <f t="shared" si="3"/>
        <v/>
      </c>
    </row>
    <row r="12" spans="1:25" ht="18.75" customHeight="1" x14ac:dyDescent="0.15">
      <c r="A12">
        <f t="shared" ca="1" si="0"/>
        <v>7</v>
      </c>
      <c r="B12" s="1"/>
      <c r="C12" s="3"/>
      <c r="D12" s="2"/>
      <c r="E12" s="9" t="str">
        <f t="shared" si="1"/>
        <v/>
      </c>
      <c r="F12" s="10" t="str">
        <f t="shared" si="2"/>
        <v/>
      </c>
      <c r="G12" s="47"/>
      <c r="H12" s="47"/>
      <c r="I12" s="47"/>
      <c r="J12" s="1"/>
      <c r="K12" s="39"/>
      <c r="L12" s="43"/>
      <c r="M12" s="43"/>
      <c r="N12" s="41"/>
      <c r="O12" s="42"/>
      <c r="P12" s="39"/>
      <c r="Q12" s="43"/>
      <c r="R12" s="41"/>
      <c r="S12" s="40"/>
      <c r="T12" s="41"/>
      <c r="U12" s="40"/>
      <c r="V12" s="41"/>
      <c r="W12" s="40"/>
      <c r="X12" s="51" t="str">
        <f t="shared" si="3"/>
        <v/>
      </c>
    </row>
    <row r="13" spans="1:25" ht="18.75" customHeight="1" x14ac:dyDescent="0.15">
      <c r="A13">
        <f t="shared" ca="1" si="0"/>
        <v>8</v>
      </c>
      <c r="B13" s="1"/>
      <c r="C13" s="3"/>
      <c r="D13" s="2"/>
      <c r="E13" s="9" t="str">
        <f t="shared" si="1"/>
        <v/>
      </c>
      <c r="F13" s="10" t="str">
        <f t="shared" si="2"/>
        <v/>
      </c>
      <c r="G13" s="47"/>
      <c r="H13" s="47"/>
      <c r="I13" s="47"/>
      <c r="J13" s="1"/>
      <c r="K13" s="39"/>
      <c r="L13" s="43"/>
      <c r="M13" s="43"/>
      <c r="N13" s="41"/>
      <c r="O13" s="42"/>
      <c r="P13" s="39"/>
      <c r="Q13" s="43"/>
      <c r="R13" s="41"/>
      <c r="S13" s="40"/>
      <c r="T13" s="41"/>
      <c r="U13" s="40"/>
      <c r="V13" s="41"/>
      <c r="W13" s="40"/>
      <c r="X13" s="51" t="str">
        <f t="shared" si="3"/>
        <v/>
      </c>
    </row>
    <row r="14" spans="1:25" ht="18.75" customHeight="1" x14ac:dyDescent="0.15">
      <c r="A14">
        <f t="shared" ca="1" si="0"/>
        <v>9</v>
      </c>
      <c r="B14" s="1"/>
      <c r="C14" s="3"/>
      <c r="D14" s="2"/>
      <c r="E14" s="9" t="str">
        <f t="shared" si="1"/>
        <v/>
      </c>
      <c r="F14" s="10" t="str">
        <f t="shared" si="2"/>
        <v/>
      </c>
      <c r="G14" s="47"/>
      <c r="H14" s="47"/>
      <c r="I14" s="47"/>
      <c r="J14" s="1"/>
      <c r="K14" s="39"/>
      <c r="L14" s="43"/>
      <c r="M14" s="43"/>
      <c r="N14" s="41"/>
      <c r="O14" s="42"/>
      <c r="P14" s="39"/>
      <c r="Q14" s="43"/>
      <c r="R14" s="41"/>
      <c r="S14" s="40"/>
      <c r="T14" s="41"/>
      <c r="U14" s="40"/>
      <c r="V14" s="41"/>
      <c r="W14" s="40"/>
      <c r="X14" s="51" t="str">
        <f t="shared" si="3"/>
        <v/>
      </c>
    </row>
    <row r="15" spans="1:25" ht="18.75" customHeight="1" x14ac:dyDescent="0.15">
      <c r="A15">
        <f t="shared" ca="1" si="0"/>
        <v>10</v>
      </c>
      <c r="B15" s="1"/>
      <c r="C15" s="3"/>
      <c r="D15" s="2"/>
      <c r="E15" s="9" t="str">
        <f t="shared" si="1"/>
        <v/>
      </c>
      <c r="F15" s="10" t="str">
        <f t="shared" si="2"/>
        <v/>
      </c>
      <c r="G15" s="47"/>
      <c r="H15" s="47"/>
      <c r="I15" s="47"/>
      <c r="J15" s="1"/>
      <c r="K15" s="39"/>
      <c r="L15" s="43"/>
      <c r="M15" s="43"/>
      <c r="N15" s="41"/>
      <c r="O15" s="42"/>
      <c r="P15" s="39"/>
      <c r="Q15" s="43"/>
      <c r="R15" s="41"/>
      <c r="S15" s="40"/>
      <c r="T15" s="41"/>
      <c r="U15" s="40"/>
      <c r="V15" s="41"/>
      <c r="W15" s="40"/>
      <c r="X15" s="51" t="str">
        <f t="shared" si="3"/>
        <v/>
      </c>
    </row>
    <row r="16" spans="1:25" ht="18.75" customHeight="1" x14ac:dyDescent="0.15">
      <c r="A16">
        <f t="shared" ca="1" si="0"/>
        <v>11</v>
      </c>
      <c r="B16" s="1"/>
      <c r="C16" s="3"/>
      <c r="D16" s="2"/>
      <c r="E16" s="9" t="str">
        <f t="shared" si="1"/>
        <v/>
      </c>
      <c r="F16" s="10" t="str">
        <f t="shared" si="2"/>
        <v/>
      </c>
      <c r="G16" s="47"/>
      <c r="H16" s="47"/>
      <c r="I16" s="47"/>
      <c r="J16" s="1"/>
      <c r="K16" s="39"/>
      <c r="L16" s="43"/>
      <c r="M16" s="43"/>
      <c r="N16" s="41"/>
      <c r="O16" s="42"/>
      <c r="P16" s="39"/>
      <c r="Q16" s="43"/>
      <c r="R16" s="41"/>
      <c r="S16" s="40"/>
      <c r="T16" s="41"/>
      <c r="U16" s="40"/>
      <c r="V16" s="41"/>
      <c r="W16" s="40"/>
      <c r="X16" s="51" t="str">
        <f t="shared" si="3"/>
        <v/>
      </c>
    </row>
    <row r="17" spans="1:24" ht="18.75" customHeight="1" x14ac:dyDescent="0.15">
      <c r="A17">
        <f t="shared" ca="1" si="0"/>
        <v>12</v>
      </c>
      <c r="B17" s="1"/>
      <c r="C17" s="3"/>
      <c r="D17" s="2"/>
      <c r="E17" s="9" t="str">
        <f t="shared" si="1"/>
        <v/>
      </c>
      <c r="F17" s="10" t="str">
        <f t="shared" si="2"/>
        <v/>
      </c>
      <c r="G17" s="47"/>
      <c r="H17" s="47"/>
      <c r="I17" s="47"/>
      <c r="J17" s="1"/>
      <c r="K17" s="39"/>
      <c r="L17" s="43"/>
      <c r="M17" s="43"/>
      <c r="N17" s="41"/>
      <c r="O17" s="42"/>
      <c r="P17" s="39"/>
      <c r="Q17" s="43"/>
      <c r="R17" s="41"/>
      <c r="S17" s="40"/>
      <c r="T17" s="41"/>
      <c r="U17" s="40"/>
      <c r="V17" s="41"/>
      <c r="W17" s="40"/>
      <c r="X17" s="51" t="str">
        <f t="shared" si="3"/>
        <v/>
      </c>
    </row>
    <row r="18" spans="1:24" ht="18.75" customHeight="1" x14ac:dyDescent="0.15">
      <c r="A18">
        <f t="shared" ca="1" si="0"/>
        <v>13</v>
      </c>
      <c r="B18" s="1"/>
      <c r="C18" s="3"/>
      <c r="D18" s="2"/>
      <c r="E18" s="9" t="str">
        <f t="shared" si="1"/>
        <v/>
      </c>
      <c r="F18" s="10" t="str">
        <f t="shared" si="2"/>
        <v/>
      </c>
      <c r="G18" s="47"/>
      <c r="H18" s="47"/>
      <c r="I18" s="47"/>
      <c r="J18" s="1"/>
      <c r="K18" s="39"/>
      <c r="L18" s="43"/>
      <c r="M18" s="43"/>
      <c r="N18" s="41"/>
      <c r="O18" s="42"/>
      <c r="P18" s="39"/>
      <c r="Q18" s="43"/>
      <c r="R18" s="41"/>
      <c r="S18" s="40"/>
      <c r="T18" s="41"/>
      <c r="U18" s="40"/>
      <c r="V18" s="41"/>
      <c r="W18" s="40"/>
      <c r="X18" s="51" t="str">
        <f t="shared" si="3"/>
        <v/>
      </c>
    </row>
    <row r="19" spans="1:24" ht="18.75" customHeight="1" x14ac:dyDescent="0.15">
      <c r="A19">
        <f t="shared" ca="1" si="0"/>
        <v>14</v>
      </c>
      <c r="B19" s="1"/>
      <c r="C19" s="3"/>
      <c r="D19" s="2"/>
      <c r="E19" s="9" t="str">
        <f t="shared" si="1"/>
        <v/>
      </c>
      <c r="F19" s="10" t="str">
        <f t="shared" si="2"/>
        <v/>
      </c>
      <c r="G19" s="47"/>
      <c r="H19" s="47"/>
      <c r="I19" s="47"/>
      <c r="J19" s="1"/>
      <c r="K19" s="39"/>
      <c r="L19" s="43"/>
      <c r="M19" s="43"/>
      <c r="N19" s="41"/>
      <c r="O19" s="42"/>
      <c r="P19" s="39"/>
      <c r="Q19" s="43"/>
      <c r="R19" s="41"/>
      <c r="S19" s="40"/>
      <c r="T19" s="41"/>
      <c r="U19" s="40"/>
      <c r="V19" s="41"/>
      <c r="W19" s="40"/>
      <c r="X19" s="51" t="str">
        <f t="shared" si="3"/>
        <v/>
      </c>
    </row>
    <row r="20" spans="1:24" ht="18.75" customHeight="1" x14ac:dyDescent="0.15">
      <c r="A20">
        <f t="shared" ca="1" si="0"/>
        <v>15</v>
      </c>
      <c r="B20" s="1"/>
      <c r="C20" s="3"/>
      <c r="D20" s="2"/>
      <c r="E20" s="9" t="str">
        <f t="shared" si="1"/>
        <v/>
      </c>
      <c r="F20" s="10" t="str">
        <f t="shared" si="2"/>
        <v/>
      </c>
      <c r="G20" s="47"/>
      <c r="H20" s="47"/>
      <c r="I20" s="47"/>
      <c r="J20" s="1"/>
      <c r="K20" s="39"/>
      <c r="L20" s="43"/>
      <c r="M20" s="43"/>
      <c r="N20" s="41"/>
      <c r="O20" s="42"/>
      <c r="P20" s="39"/>
      <c r="Q20" s="43"/>
      <c r="R20" s="41"/>
      <c r="S20" s="40"/>
      <c r="T20" s="41"/>
      <c r="U20" s="40"/>
      <c r="V20" s="41"/>
      <c r="W20" s="40"/>
      <c r="X20" s="51" t="str">
        <f t="shared" si="3"/>
        <v/>
      </c>
    </row>
    <row r="21" spans="1:24" ht="18" customHeight="1" x14ac:dyDescent="0.15">
      <c r="B21" s="48" t="s">
        <v>55</v>
      </c>
      <c r="C21" s="37"/>
      <c r="D21" s="37"/>
      <c r="E21" s="38"/>
      <c r="F21" s="38"/>
      <c r="G21" s="49" t="s">
        <v>30</v>
      </c>
      <c r="H21" s="49"/>
      <c r="I21" s="49"/>
      <c r="J21" s="49"/>
      <c r="K21" s="134" t="s">
        <v>56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</row>
    <row r="22" spans="1:24" ht="18" customHeight="1" x14ac:dyDescent="0.15">
      <c r="B22" s="46" t="s">
        <v>35</v>
      </c>
      <c r="K22">
        <f t="shared" ref="K22:W22" si="4">COUNTIF(K6:K20,"○")</f>
        <v>0</v>
      </c>
      <c r="L22">
        <f t="shared" si="4"/>
        <v>0</v>
      </c>
      <c r="M22">
        <f t="shared" si="4"/>
        <v>0</v>
      </c>
      <c r="N22">
        <f t="shared" si="4"/>
        <v>0</v>
      </c>
      <c r="O22">
        <f>COUNTIF(O6:O20,"○")</f>
        <v>0</v>
      </c>
      <c r="P22">
        <f t="shared" si="4"/>
        <v>0</v>
      </c>
      <c r="Q22">
        <f t="shared" si="4"/>
        <v>0</v>
      </c>
      <c r="R22">
        <f t="shared" si="4"/>
        <v>0</v>
      </c>
      <c r="S22">
        <f t="shared" si="4"/>
        <v>0</v>
      </c>
      <c r="T22">
        <f t="shared" si="4"/>
        <v>0</v>
      </c>
      <c r="U22">
        <f t="shared" si="4"/>
        <v>0</v>
      </c>
      <c r="V22">
        <f t="shared" si="4"/>
        <v>0</v>
      </c>
      <c r="W22">
        <f t="shared" si="4"/>
        <v>0</v>
      </c>
    </row>
    <row r="23" spans="1:24" ht="18" customHeight="1" x14ac:dyDescent="0.15">
      <c r="B23" s="29"/>
    </row>
    <row r="24" spans="1:24" ht="18" customHeight="1" x14ac:dyDescent="0.15">
      <c r="B24" s="69" t="s">
        <v>32</v>
      </c>
      <c r="C24" s="71"/>
      <c r="D24" s="69"/>
      <c r="E24" s="70"/>
      <c r="F24" s="70"/>
      <c r="G24" s="71"/>
      <c r="H24" s="25"/>
      <c r="I24" s="25"/>
      <c r="Q24" s="90" t="s">
        <v>40</v>
      </c>
      <c r="R24" s="91"/>
      <c r="S24" s="91"/>
      <c r="T24" s="92"/>
      <c r="U24" s="108">
        <f>SUM(K22:W22)</f>
        <v>0</v>
      </c>
      <c r="V24" s="109"/>
      <c r="W24" s="56" t="s">
        <v>14</v>
      </c>
    </row>
    <row r="25" spans="1:24" ht="18" customHeight="1" x14ac:dyDescent="0.15">
      <c r="B25" s="69" t="s">
        <v>5</v>
      </c>
      <c r="C25" s="71"/>
      <c r="D25" s="69"/>
      <c r="E25" s="70"/>
      <c r="F25" s="70"/>
      <c r="G25" s="71"/>
      <c r="H25" s="25"/>
      <c r="I25" s="25"/>
      <c r="Q25" s="55"/>
      <c r="R25" s="110" t="s">
        <v>36</v>
      </c>
      <c r="S25" s="111"/>
      <c r="T25" s="112"/>
      <c r="U25" s="113">
        <f>SUM(K22:Q22)</f>
        <v>0</v>
      </c>
      <c r="V25" s="114"/>
      <c r="W25" s="52" t="s">
        <v>14</v>
      </c>
    </row>
    <row r="26" spans="1:24" ht="18" customHeight="1" x14ac:dyDescent="0.15">
      <c r="B26" s="69" t="s">
        <v>6</v>
      </c>
      <c r="C26" s="71"/>
      <c r="D26" s="69"/>
      <c r="E26" s="70"/>
      <c r="F26" s="70"/>
      <c r="G26" s="71"/>
      <c r="H26" s="25"/>
      <c r="I26" s="25"/>
      <c r="Q26" s="55"/>
      <c r="R26" s="115" t="s">
        <v>21</v>
      </c>
      <c r="S26" s="116"/>
      <c r="T26" s="117"/>
      <c r="U26" s="118">
        <f>R22</f>
        <v>0</v>
      </c>
      <c r="V26" s="119"/>
      <c r="W26" s="53" t="s">
        <v>14</v>
      </c>
    </row>
    <row r="27" spans="1:24" ht="18" customHeight="1" x14ac:dyDescent="0.15">
      <c r="B27" s="99" t="s">
        <v>7</v>
      </c>
      <c r="C27" s="100"/>
      <c r="D27" s="123" t="s">
        <v>16</v>
      </c>
      <c r="E27" s="124"/>
      <c r="F27" s="124"/>
      <c r="G27" s="125"/>
      <c r="H27" s="25"/>
      <c r="I27" s="25"/>
      <c r="Q27" s="55"/>
      <c r="R27" s="131" t="s">
        <v>22</v>
      </c>
      <c r="S27" s="132"/>
      <c r="T27" s="133"/>
      <c r="U27" s="126">
        <f>SUM(S22:W22)</f>
        <v>0</v>
      </c>
      <c r="V27" s="127"/>
      <c r="W27" s="54" t="s">
        <v>14</v>
      </c>
    </row>
    <row r="28" spans="1:24" ht="18" customHeight="1" x14ac:dyDescent="0.15">
      <c r="B28" s="101"/>
      <c r="C28" s="102"/>
      <c r="D28" s="69"/>
      <c r="E28" s="70"/>
      <c r="F28" s="70"/>
      <c r="G28" s="71"/>
      <c r="H28" s="25"/>
      <c r="I28" s="25"/>
      <c r="Q28" s="55"/>
      <c r="R28" s="120" t="s">
        <v>37</v>
      </c>
      <c r="S28" s="91"/>
      <c r="T28" s="92"/>
      <c r="U28" s="108">
        <f>COUNTIF(X6:X20,1)+COUNTIF(X6:X20,2)</f>
        <v>0</v>
      </c>
      <c r="V28" s="109"/>
      <c r="W28" s="56" t="s">
        <v>14</v>
      </c>
    </row>
    <row r="29" spans="1:24" ht="18" customHeight="1" x14ac:dyDescent="0.15">
      <c r="B29" s="67" t="s">
        <v>18</v>
      </c>
      <c r="C29" s="67"/>
      <c r="D29" s="68"/>
      <c r="E29" s="67"/>
      <c r="F29" s="67"/>
      <c r="G29" s="67"/>
      <c r="H29" s="25"/>
      <c r="J29" s="44"/>
      <c r="K29" s="44"/>
      <c r="L29" s="44"/>
      <c r="M29" s="44"/>
      <c r="N29" s="44"/>
      <c r="O29" s="44"/>
      <c r="P29" s="44"/>
      <c r="Q29" s="50"/>
      <c r="R29" s="128" t="s">
        <v>38</v>
      </c>
      <c r="S29" s="129"/>
      <c r="T29" s="130"/>
      <c r="U29" s="108">
        <f>COUNTIF(X6:X20,3)</f>
        <v>0</v>
      </c>
      <c r="V29" s="109"/>
      <c r="W29" s="56" t="s">
        <v>14</v>
      </c>
    </row>
    <row r="30" spans="1:24" ht="18" customHeight="1" x14ac:dyDescent="0.15">
      <c r="B30" s="67" t="s">
        <v>8</v>
      </c>
      <c r="C30" s="67"/>
      <c r="D30" s="68"/>
      <c r="E30" s="67"/>
      <c r="F30" s="67"/>
      <c r="G30" s="67"/>
      <c r="I30" s="28"/>
      <c r="Q30" s="120" t="s">
        <v>41</v>
      </c>
      <c r="R30" s="91"/>
      <c r="S30" s="91"/>
      <c r="T30" s="92"/>
      <c r="U30" s="135">
        <f>U25*800+U26*1000+U27*1500+COUNTIF(X6:X20,1)*200+COUNTIF(X6:X20,2)*500-COUNTIF(X6:X20,3)*200</f>
        <v>0</v>
      </c>
      <c r="V30" s="136"/>
      <c r="W30" s="45" t="s">
        <v>15</v>
      </c>
    </row>
    <row r="31" spans="1:24" ht="18" customHeight="1" x14ac:dyDescent="0.15">
      <c r="B31" s="66" t="s">
        <v>19</v>
      </c>
      <c r="Q31" s="64" t="s">
        <v>53</v>
      </c>
      <c r="R31" s="44"/>
      <c r="S31" s="44"/>
    </row>
    <row r="32" spans="1:24" ht="18" customHeight="1" x14ac:dyDescent="0.15">
      <c r="Q32" s="64" t="s">
        <v>54</v>
      </c>
    </row>
  </sheetData>
  <mergeCells count="45">
    <mergeCell ref="T3:T5"/>
    <mergeCell ref="S3:S5"/>
    <mergeCell ref="U3:U5"/>
    <mergeCell ref="U27:V27"/>
    <mergeCell ref="U26:V26"/>
    <mergeCell ref="U25:V25"/>
    <mergeCell ref="U24:V24"/>
    <mergeCell ref="U30:V30"/>
    <mergeCell ref="R27:T27"/>
    <mergeCell ref="R26:T26"/>
    <mergeCell ref="R25:T25"/>
    <mergeCell ref="R29:T29"/>
    <mergeCell ref="U29:V29"/>
    <mergeCell ref="R28:T28"/>
    <mergeCell ref="U28:V28"/>
    <mergeCell ref="Q30:T30"/>
    <mergeCell ref="B30:C30"/>
    <mergeCell ref="D30:G30"/>
    <mergeCell ref="D28:G28"/>
    <mergeCell ref="B26:C26"/>
    <mergeCell ref="D26:G26"/>
    <mergeCell ref="B1:D1"/>
    <mergeCell ref="P3:P5"/>
    <mergeCell ref="K3:K5"/>
    <mergeCell ref="B2:H2"/>
    <mergeCell ref="Q3:Q5"/>
    <mergeCell ref="M3:M5"/>
    <mergeCell ref="N3:N5"/>
    <mergeCell ref="Q1:S1"/>
    <mergeCell ref="B25:C25"/>
    <mergeCell ref="Q24:T24"/>
    <mergeCell ref="T1:W1"/>
    <mergeCell ref="B29:C29"/>
    <mergeCell ref="D29:G29"/>
    <mergeCell ref="D25:G25"/>
    <mergeCell ref="D24:G24"/>
    <mergeCell ref="O3:O5"/>
    <mergeCell ref="B27:C28"/>
    <mergeCell ref="L3:L5"/>
    <mergeCell ref="V3:V5"/>
    <mergeCell ref="D27:G27"/>
    <mergeCell ref="K21:W21"/>
    <mergeCell ref="B24:C24"/>
    <mergeCell ref="W3:W5"/>
    <mergeCell ref="R3:R5"/>
  </mergeCells>
  <phoneticPr fontId="6"/>
  <dataValidations count="4">
    <dataValidation type="list" allowBlank="1" showInputMessage="1" showErrorMessage="1" sqref="H6:H20" xr:uid="{00000000-0002-0000-0100-000001000000}">
      <formula1>"男,女"</formula1>
    </dataValidation>
    <dataValidation type="list" allowBlank="1" showInputMessage="1" showErrorMessage="1" sqref="K6:W20" xr:uid="{00000000-0002-0000-0100-000002000000}">
      <formula1>"○"</formula1>
    </dataValidation>
    <dataValidation type="list" allowBlank="1" sqref="G6:G20" xr:uid="{B0F15A86-B727-4AA9-BAC7-307456955AAC}">
      <formula1>"小1,小2,小3,小4,小5,小6,中1,中2,中3,高1,高2,高3"</formula1>
    </dataValidation>
    <dataValidation type="list" allowBlank="1" showInputMessage="1" showErrorMessage="1" promptTitle="参加区分" prompt="”足立陸協” にご登録されている方は ”足立陸協登録” を選択してください。" sqref="I6:I20" xr:uid="{50F3B32B-6BFB-4DDB-A009-DD9475DAC742}">
      <formula1>"足立陸協登録,区内(在住),区内(在学),区内(在勤),区外"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09641734</dc:creator>
  <cp:lastModifiedBy>MACHIDA</cp:lastModifiedBy>
  <cp:lastPrinted>2016-10-14T00:09:34Z</cp:lastPrinted>
  <dcterms:created xsi:type="dcterms:W3CDTF">2013-07-30T09:23:29Z</dcterms:created>
  <dcterms:modified xsi:type="dcterms:W3CDTF">2022-10-22T03:42:30Z</dcterms:modified>
</cp:coreProperties>
</file>